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a.sieglova\Downloads\"/>
    </mc:Choice>
  </mc:AlternateContent>
  <xr:revisionPtr revIDLastSave="0" documentId="13_ncr:1_{49489C09-482B-4AAD-BC48-F2807491E74E}" xr6:coauthVersionLast="36" xr6:coauthVersionMax="47" xr10:uidLastSave="{00000000-0000-0000-0000-000000000000}"/>
  <bookViews>
    <workbookView xWindow="0" yWindow="0" windowWidth="23040" windowHeight="8772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state="hidden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Náklady'!$A$1:$G$66</definedName>
    <definedName name="_xlnm.Print_Area" localSheetId="2">'3. Zdroje'!$A$1:$G$28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6" l="1"/>
  <c r="D6" i="5" l="1"/>
  <c r="F21" i="7"/>
  <c r="C6" i="5"/>
  <c r="C5" i="5"/>
  <c r="I6" i="5"/>
  <c r="I5" i="5"/>
  <c r="G43" i="6"/>
  <c r="F43" i="6"/>
  <c r="E43" i="6"/>
  <c r="D43" i="6"/>
  <c r="E31" i="6"/>
  <c r="D32" i="6"/>
  <c r="D31" i="6" s="1"/>
  <c r="E32" i="6"/>
  <c r="G32" i="6"/>
  <c r="G31" i="6" s="1"/>
  <c r="F40" i="6"/>
  <c r="D20" i="6"/>
  <c r="D5" i="5" l="1"/>
  <c r="G20" i="6"/>
  <c r="H19" i="6" s="1"/>
  <c r="F13" i="6"/>
  <c r="D8" i="6" l="1"/>
  <c r="E20" i="6"/>
  <c r="F50" i="6" l="1"/>
  <c r="F51" i="6"/>
  <c r="F47" i="6"/>
  <c r="F44" i="6"/>
  <c r="F38" i="6"/>
  <c r="F45" i="6"/>
  <c r="F49" i="6"/>
  <c r="F39" i="6"/>
  <c r="F41" i="6"/>
  <c r="F46" i="6"/>
  <c r="F48" i="6"/>
  <c r="F10" i="7" l="1"/>
  <c r="F11" i="7"/>
  <c r="F5" i="7"/>
  <c r="F6" i="7"/>
  <c r="F7" i="7"/>
  <c r="F8" i="7"/>
  <c r="F9" i="7"/>
  <c r="F4" i="7"/>
  <c r="F17" i="7"/>
  <c r="F9" i="6"/>
  <c r="G19" i="6" l="1"/>
  <c r="G30" i="6"/>
  <c r="H30" i="6" s="1"/>
  <c r="G7" i="6"/>
  <c r="G53" i="6" l="1"/>
  <c r="G3" i="5" l="1"/>
  <c r="I4" i="5" l="1"/>
  <c r="G6" i="5"/>
  <c r="G5" i="5"/>
  <c r="G4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0" i="5"/>
  <c r="D3" i="7"/>
  <c r="E3" i="7"/>
  <c r="F3" i="7"/>
  <c r="F22" i="7"/>
  <c r="F20" i="7"/>
  <c r="F19" i="7"/>
  <c r="F18" i="7"/>
  <c r="F16" i="7"/>
  <c r="F15" i="7"/>
  <c r="F14" i="7"/>
  <c r="F13" i="7"/>
  <c r="E12" i="7"/>
  <c r="D12" i="7"/>
  <c r="G8" i="6"/>
  <c r="F59" i="6"/>
  <c r="F58" i="6"/>
  <c r="F57" i="6"/>
  <c r="F56" i="6"/>
  <c r="F55" i="6"/>
  <c r="F54" i="6"/>
  <c r="E53" i="6"/>
  <c r="D53" i="6"/>
  <c r="F37" i="6"/>
  <c r="F36" i="6"/>
  <c r="F35" i="6"/>
  <c r="F32" i="6" s="1"/>
  <c r="F31" i="6" s="1"/>
  <c r="F34" i="6"/>
  <c r="F33" i="6"/>
  <c r="F29" i="6"/>
  <c r="F28" i="6"/>
  <c r="F27" i="6"/>
  <c r="F26" i="6"/>
  <c r="F25" i="6"/>
  <c r="F24" i="6"/>
  <c r="F23" i="6"/>
  <c r="F22" i="6"/>
  <c r="F21" i="6"/>
  <c r="F18" i="6"/>
  <c r="F17" i="6"/>
  <c r="F16" i="6"/>
  <c r="F15" i="6"/>
  <c r="F14" i="6"/>
  <c r="F12" i="6"/>
  <c r="F11" i="6"/>
  <c r="F10" i="6"/>
  <c r="E8" i="6"/>
  <c r="H7" i="6" l="1"/>
  <c r="C5" i="6"/>
  <c r="E17" i="1"/>
  <c r="F20" i="6"/>
  <c r="D17" i="1"/>
  <c r="C2" i="6"/>
  <c r="H8" i="6"/>
  <c r="E18" i="1"/>
  <c r="E19" i="1"/>
  <c r="H4" i="5"/>
  <c r="J4" i="5" s="1"/>
  <c r="I3" i="5"/>
  <c r="F53" i="6"/>
  <c r="F8" i="6"/>
  <c r="F17" i="1" l="1"/>
  <c r="C3" i="6"/>
  <c r="C4" i="6" s="1"/>
  <c r="C24" i="1" l="1"/>
  <c r="D24" i="7"/>
  <c r="H6" i="5" l="1"/>
  <c r="J6" i="5" s="1"/>
  <c r="D19" i="1"/>
  <c r="F19" i="1" s="1"/>
  <c r="H3" i="5" l="1"/>
  <c r="H5" i="5"/>
  <c r="J5" i="5" s="1"/>
  <c r="D18" i="1"/>
  <c r="F18" i="1" s="1"/>
  <c r="C22" i="1" l="1"/>
  <c r="C23" i="1" s="1"/>
  <c r="F12" i="7"/>
  <c r="D23" i="7" s="1"/>
  <c r="C25" i="1" l="1"/>
  <c r="D25" i="7"/>
  <c r="C26" i="1" s="1"/>
  <c r="C27" i="1" s="1"/>
  <c r="C28" i="1" s="1"/>
  <c r="C31" i="1" s="1"/>
</calcChain>
</file>

<file path=xl/sharedStrings.xml><?xml version="1.0" encoding="utf-8"?>
<sst xmlns="http://schemas.openxmlformats.org/spreadsheetml/2006/main" count="379" uniqueCount="190">
  <si>
    <t>ZÁVĚREČNÉ VYÚČTOVÁNÍ PROJEKTU - 1. SOUHRN</t>
  </si>
  <si>
    <t>Výzva NPO</t>
  </si>
  <si>
    <t>Sledované období</t>
  </si>
  <si>
    <t>Od:</t>
  </si>
  <si>
    <t>Do:</t>
  </si>
  <si>
    <t>Žadatel</t>
  </si>
  <si>
    <t>vyplňte</t>
  </si>
  <si>
    <t>Je příjemce dotace plátcem DPH?</t>
  </si>
  <si>
    <t xml:space="preserve"> - vyberte -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</si>
  <si>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</si>
  <si>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</si>
  <si>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</si>
  <si>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</si>
  <si>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</si>
  <si>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Vyúčtování zpracoval / zpracovala</t>
  </si>
  <si>
    <t xml:space="preserve">Jméno a příjmení </t>
  </si>
  <si>
    <t>E-mail</t>
  </si>
  <si>
    <t>Telefon</t>
  </si>
  <si>
    <t>Struktura dotace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</si>
  <si>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</si>
  <si>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</si>
  <si>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I. Honoráře</t>
  </si>
  <si>
    <t>II. Investiční náklady</t>
  </si>
  <si>
    <t>III. Neinvestiční náklady</t>
  </si>
  <si>
    <t>Dotace</t>
  </si>
  <si>
    <t>Čerpání</t>
  </si>
  <si>
    <t>A. Nedočerpaná dotace podléhající vratce</t>
  </si>
  <si>
    <t>Náklady</t>
  </si>
  <si>
    <t>Zdroje</t>
  </si>
  <si>
    <t>Zisk projektu</t>
  </si>
  <si>
    <t>B. Zisk projektu podléhající vratce</t>
  </si>
  <si>
    <t>C. Vratka celkem (A+B)</t>
  </si>
  <si>
    <t>Výše odeslané vratky</t>
  </si>
  <si>
    <t>Datum odeslané vratky</t>
  </si>
  <si>
    <t>Zbývající vratka</t>
  </si>
  <si>
    <t xml:space="preserve">  2. NÁKLADY</t>
  </si>
  <si>
    <t>Uznatelné náklady celkem</t>
  </si>
  <si>
    <t>Neuznatelné náklady celkem</t>
  </si>
  <si>
    <t>Náklady celkem</t>
  </si>
  <si>
    <t>Náklady hrazené z dotace</t>
  </si>
  <si>
    <t>Bez DPH v Kč</t>
  </si>
  <si>
    <t>DPH v Kč</t>
  </si>
  <si>
    <t>Celkem v Kč</t>
  </si>
  <si>
    <t>Z toho čerpáno z dotace v Kč</t>
  </si>
  <si>
    <t>I.</t>
  </si>
  <si>
    <t>Honoráře (z rozhodnutí)</t>
  </si>
  <si>
    <r>
      <t>Honoráře</t>
    </r>
    <r>
      <rPr>
        <sz val="10"/>
        <rFont val="Arial"/>
        <family val="2"/>
        <charset val="238"/>
      </rPr>
      <t xml:space="preserve"> (smlouvy, faktury, mzdy, platy a OON vč. odvodů)</t>
    </r>
  </si>
  <si>
    <t>I.1.</t>
  </si>
  <si>
    <t>specifikujte - např.digitalizace, koordinace, etc.)</t>
  </si>
  <si>
    <t>I.2.</t>
  </si>
  <si>
    <t>I.3.</t>
  </si>
  <si>
    <t>I.4.</t>
  </si>
  <si>
    <t>I.5.</t>
  </si>
  <si>
    <t>I.6.</t>
  </si>
  <si>
    <t>I.7.</t>
  </si>
  <si>
    <t>I.8.</t>
  </si>
  <si>
    <t>I.9.</t>
  </si>
  <si>
    <t>I.10.</t>
  </si>
  <si>
    <t>II.</t>
  </si>
  <si>
    <t>Investiční náklady projektu (z rozhodnutí)</t>
  </si>
  <si>
    <t xml:space="preserve">Investiční náklady projektu </t>
  </si>
  <si>
    <t>II.1.</t>
  </si>
  <si>
    <t>upgrade aktuálních databází</t>
  </si>
  <si>
    <t>II.2.</t>
  </si>
  <si>
    <t>software a s tím související dodavatelské služby</t>
  </si>
  <si>
    <t>II.3.</t>
  </si>
  <si>
    <t>hardware</t>
  </si>
  <si>
    <t>II.4.</t>
  </si>
  <si>
    <t>dlouhodobá archivace</t>
  </si>
  <si>
    <t>II.5.</t>
  </si>
  <si>
    <t>optimalizace a zefektivnění technologie digitalizace</t>
  </si>
  <si>
    <t>II.6.</t>
  </si>
  <si>
    <t>konverze dat do nových formátů</t>
  </si>
  <si>
    <t>II.7.</t>
  </si>
  <si>
    <t>reprodukční a digitalizační technika</t>
  </si>
  <si>
    <t>II.8.</t>
  </si>
  <si>
    <t>jiné přímé investiční náklady (specifikujte)</t>
  </si>
  <si>
    <t>Neinvestiční náklady projektu (z rozhodnutí)</t>
  </si>
  <si>
    <t>Neinvestiční náklady projektu</t>
  </si>
  <si>
    <t>jiné přímé neinvestiční náklady</t>
  </si>
  <si>
    <t>nájem kancelářských prostor</t>
  </si>
  <si>
    <t>kancelářské potřeby</t>
  </si>
  <si>
    <t>spoje (poštovné, telefony, internet)</t>
  </si>
  <si>
    <t>energie</t>
  </si>
  <si>
    <t>další (specifikujte)</t>
  </si>
  <si>
    <t>IV.</t>
  </si>
  <si>
    <t>NEUZNATELNÉ NÁKLADY</t>
  </si>
  <si>
    <t>IV.1.</t>
  </si>
  <si>
    <t>občerstvení</t>
  </si>
  <si>
    <t>IV.2.</t>
  </si>
  <si>
    <t>pohonné hmoty</t>
  </si>
  <si>
    <t>IV.3.</t>
  </si>
  <si>
    <t>bankovní poplatky</t>
  </si>
  <si>
    <t>IV.4.</t>
  </si>
  <si>
    <t>zpracování žádosti o poskytnutí dotace</t>
  </si>
  <si>
    <t>IV.5.</t>
  </si>
  <si>
    <t>právní služby</t>
  </si>
  <si>
    <t>IV.6.</t>
  </si>
  <si>
    <t>věcná a finanční ocenění</t>
  </si>
  <si>
    <t>IV.7.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</si>
  <si>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</si>
  <si>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</si>
  <si>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</si>
  <si>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3. ZDROJE FINANCOVÁNÍ</t>
  </si>
  <si>
    <t>Neplátci DPH uvedou POUZE částku celkem.</t>
  </si>
  <si>
    <t>Bez DPH</t>
  </si>
  <si>
    <t>DPH</t>
  </si>
  <si>
    <t>Celkem</t>
  </si>
  <si>
    <t>Komentář</t>
  </si>
  <si>
    <t>Příjmy z realizace projektu</t>
  </si>
  <si>
    <t>zpoplatněné služby (např. paušální poplatek za zprostředkování digitalizátu další straně )</t>
  </si>
  <si>
    <t>příjmy z reklamy (např. u internetových portálů)</t>
  </si>
  <si>
    <t>Další zdroje</t>
  </si>
  <si>
    <t>vlastní finanční vklad žadatele</t>
  </si>
  <si>
    <t>sponzoři (na základě smlouvy o reklamě apod.)</t>
  </si>
  <si>
    <t xml:space="preserve">dary (na základě darovací smlouvy, potvrzení o přijetí daru) </t>
  </si>
  <si>
    <t>dotace od města, obce</t>
  </si>
  <si>
    <t>dotace od kraje</t>
  </si>
  <si>
    <t>dotace od Státního fondu kultury</t>
  </si>
  <si>
    <t>dotace od ústředních orgánů (mimo MK)</t>
  </si>
  <si>
    <t>II.9.</t>
  </si>
  <si>
    <t>zahraniční zdroje (Culture 2000, ambasády, kulturní centra...)</t>
  </si>
  <si>
    <t>II.10.</t>
  </si>
  <si>
    <t>Zdroje financování celkem (bez DPH)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</si>
  <si>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</si>
  <si>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Zisk / ztráta projektu</t>
  </si>
  <si>
    <t>4.</t>
  </si>
  <si>
    <t>SEZNAM ÚČETNÍCH DOKLADŮ HRAZENÝCH Z DOTACE</t>
  </si>
  <si>
    <t>Hrazeno z dotace</t>
  </si>
  <si>
    <t>Z rozhodnutí</t>
  </si>
  <si>
    <t>Z listu 2. Náklady</t>
  </si>
  <si>
    <t>Z listu 4. Seznam dokladů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</si>
  <si>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</si>
  <si>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v Kč</t>
  </si>
  <si>
    <t xml:space="preserve">Č. </t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</si>
  <si>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</si>
  <si>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</si>
  <si>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</si>
  <si>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</si>
  <si>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</si>
  <si>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</si>
  <si>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</si>
  <si>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</si>
  <si>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</si>
  <si>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 xml:space="preserve"> -vyberte -</t>
  </si>
  <si>
    <t>Ano</t>
  </si>
  <si>
    <t>Ne</t>
  </si>
  <si>
    <t xml:space="preserve">Ano, bez nároku na odpočet DPH. </t>
  </si>
  <si>
    <t>1) Modernizace reprodukční a digitalizační techniky a softwarových nástrojů pro webové databáze (v oblasti vizuálního umění a architektury)</t>
  </si>
  <si>
    <t>2) Dokumentační a informační činnost (v oblasti vizuálního umění a architektury)</t>
  </si>
  <si>
    <t>I</t>
  </si>
  <si>
    <r>
      <t>Výzva č. 0343/2023</t>
    </r>
    <r>
      <rPr>
        <b/>
        <sz val="11"/>
        <color theme="1"/>
        <rFont val="Calibri"/>
        <family val="2"/>
        <charset val="238"/>
        <scheme val="minor"/>
      </rPr>
      <t xml:space="preserve"> –</t>
    </r>
    <r>
      <rPr>
        <sz val="11"/>
        <color theme="1"/>
        <rFont val="Calibri"/>
        <family val="2"/>
        <charset val="238"/>
        <scheme val="minor"/>
      </rPr>
      <t xml:space="preserve"> Rozvoj digitalizace, dokumentační a informační činnosti v oblasti vizuálního umění a architektury</t>
    </r>
  </si>
  <si>
    <t>II.1.a</t>
  </si>
  <si>
    <t>II.1.b</t>
  </si>
  <si>
    <t>II.1.c</t>
  </si>
  <si>
    <t>II.1.d</t>
  </si>
  <si>
    <t>II.1.e</t>
  </si>
  <si>
    <t>II.1.f.</t>
  </si>
  <si>
    <t>II.1.g</t>
  </si>
  <si>
    <t>II.1.h</t>
  </si>
  <si>
    <t>II.2.a</t>
  </si>
  <si>
    <t>II.2.b</t>
  </si>
  <si>
    <t>II.2.c</t>
  </si>
  <si>
    <t>II.2.d</t>
  </si>
  <si>
    <t>II.2.e</t>
  </si>
  <si>
    <t>II.2.f</t>
  </si>
  <si>
    <t>II.2.g</t>
  </si>
  <si>
    <t>II.2.h</t>
  </si>
  <si>
    <t>dlouhodobá archivace digitalizace obsahu</t>
  </si>
  <si>
    <t>náklady na propagaci</t>
  </si>
  <si>
    <t>II.2.i</t>
  </si>
  <si>
    <t>II.3.a</t>
  </si>
  <si>
    <t>II.3.b</t>
  </si>
  <si>
    <t>II.3.c</t>
  </si>
  <si>
    <t>II.3.d</t>
  </si>
  <si>
    <t>II.3.e</t>
  </si>
  <si>
    <t>Nepřímé (režijní) náklady (v DPMK číslováno jako III.)</t>
  </si>
  <si>
    <t>II.1</t>
  </si>
  <si>
    <t>II.2</t>
  </si>
  <si>
    <t>II.3</t>
  </si>
  <si>
    <t>Kód položky
struktury dotace
( I / II.1 /II.2 / II.3)</t>
  </si>
  <si>
    <t>II.1. Investiční náklady</t>
  </si>
  <si>
    <t>II.2. Neinvestiční náklady (včetně II.3 Nepřímých nákladů)</t>
  </si>
  <si>
    <t>ostatní příjmy - specifikujte v komentáři</t>
  </si>
  <si>
    <t>ostatní příjmy (nadace, nadační fond…) - specifikujte v komentáři</t>
  </si>
  <si>
    <t>dotace od Ministerstva kultury – Národní plán obnovy, výzva č. 0343 Rozvoj digitalizace, dokumentační a informační činnosti v oblasti vizuálního umění a architektury</t>
  </si>
  <si>
    <t>II.3 (resp.III)</t>
  </si>
  <si>
    <t>Z toho - list  4.</t>
  </si>
  <si>
    <t xml:space="preserve">Z toho - list 2. </t>
  </si>
  <si>
    <t>II. Neinvestiční náklady celkem - rozepsané na II.2 a II.3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</si>
</sst>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23">
    <xf numFmtId="0" fontId="0" fillId="0" borderId="0" xfId="0"/>
    <xf numFmtId="0" fontId="0" fillId="0" borderId="1" xfId="0" applyBorder="1"/>
    <xf numFmtId="0" fontId="8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4" fontId="8" fillId="0" borderId="15" xfId="2" applyNumberFormat="1" applyFont="1" applyBorder="1" applyAlignment="1" applyProtection="1">
      <alignment horizontal="right"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7" fillId="6" borderId="0" xfId="2" applyFont="1" applyFill="1" applyAlignme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 wrapText="1"/>
    </xf>
    <xf numFmtId="0" fontId="8" fillId="0" borderId="0" xfId="2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0" fontId="1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/>
    </xf>
    <xf numFmtId="4" fontId="11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6" fillId="0" borderId="0" xfId="2" applyProtection="1">
      <protection locked="0"/>
    </xf>
    <xf numFmtId="49" fontId="7" fillId="0" borderId="0" xfId="2" applyNumberFormat="1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13" fillId="0" borderId="0" xfId="2" applyFont="1" applyAlignment="1">
      <alignment horizontal="center" vertical="center"/>
    </xf>
    <xf numFmtId="0" fontId="15" fillId="0" borderId="14" xfId="2" applyFont="1" applyBorder="1" applyAlignment="1" applyProtection="1">
      <alignment horizontal="center" vertical="center" wrapText="1"/>
      <protection locked="0"/>
    </xf>
    <xf numFmtId="49" fontId="8" fillId="0" borderId="0" xfId="2" applyNumberFormat="1" applyFont="1" applyAlignment="1">
      <alignment vertical="center"/>
    </xf>
    <xf numFmtId="4" fontId="8" fillId="0" borderId="0" xfId="2" applyNumberFormat="1" applyFont="1" applyAlignment="1" applyProtection="1">
      <alignment horizontal="right" vertical="center"/>
      <protection locked="0"/>
    </xf>
    <xf numFmtId="49" fontId="14" fillId="6" borderId="0" xfId="2" applyNumberFormat="1" applyFont="1" applyFill="1" applyAlignment="1">
      <alignment horizontal="center" vertical="center"/>
    </xf>
    <xf numFmtId="49" fontId="9" fillId="6" borderId="1" xfId="2" applyNumberFormat="1" applyFont="1" applyFill="1" applyBorder="1" applyAlignment="1">
      <alignment horizontal="left" vertical="center"/>
    </xf>
    <xf numFmtId="49" fontId="9" fillId="6" borderId="3" xfId="2" applyNumberFormat="1" applyFont="1" applyFill="1" applyBorder="1" applyAlignment="1">
      <alignment horizontal="left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12" fillId="3" borderId="18" xfId="2" applyNumberFormat="1" applyFont="1" applyFill="1" applyBorder="1" applyAlignment="1">
      <alignment horizontal="center" vertical="center" wrapText="1"/>
    </xf>
    <xf numFmtId="0" fontId="15" fillId="9" borderId="20" xfId="2" applyFont="1" applyFill="1" applyBorder="1" applyAlignment="1">
      <alignment horizontal="right" vertical="center"/>
    </xf>
    <xf numFmtId="0" fontId="8" fillId="0" borderId="25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30" xfId="2" applyFont="1" applyBorder="1" applyAlignment="1" applyProtection="1">
      <alignment vertical="center"/>
      <protection locked="0"/>
    </xf>
    <xf numFmtId="0" fontId="8" fillId="0" borderId="19" xfId="2" applyFont="1" applyBorder="1" applyAlignment="1" applyProtection="1">
      <alignment horizontal="left" vertical="center" wrapText="1"/>
      <protection locked="0"/>
    </xf>
    <xf numFmtId="0" fontId="8" fillId="0" borderId="10" xfId="2" applyFont="1" applyBorder="1" applyAlignment="1" applyProtection="1">
      <alignment horizontal="left" vertical="center" wrapText="1"/>
      <protection locked="0"/>
    </xf>
    <xf numFmtId="4" fontId="11" fillId="0" borderId="25" xfId="2" applyNumberFormat="1" applyFont="1" applyBorder="1" applyAlignment="1" applyProtection="1">
      <alignment horizontal="right" vertical="center" wrapText="1"/>
      <protection locked="0"/>
    </xf>
    <xf numFmtId="4" fontId="8" fillId="0" borderId="33" xfId="2" applyNumberFormat="1" applyFont="1" applyBorder="1" applyAlignment="1" applyProtection="1">
      <alignment horizontal="right" vertical="center"/>
      <protection locked="0"/>
    </xf>
    <xf numFmtId="4" fontId="8" fillId="0" borderId="34" xfId="2" applyNumberFormat="1" applyFont="1" applyBorder="1" applyAlignment="1" applyProtection="1">
      <alignment horizontal="right" vertical="center"/>
      <protection locked="0"/>
    </xf>
    <xf numFmtId="4" fontId="11" fillId="0" borderId="28" xfId="2" applyNumberFormat="1" applyFont="1" applyBorder="1" applyAlignment="1" applyProtection="1">
      <alignment horizontal="right" vertical="center" wrapText="1"/>
      <protection locked="0"/>
    </xf>
    <xf numFmtId="4" fontId="11" fillId="0" borderId="30" xfId="2" applyNumberFormat="1" applyFont="1" applyBorder="1" applyAlignment="1" applyProtection="1">
      <alignment horizontal="right" vertical="center" wrapText="1"/>
      <protection locked="0"/>
    </xf>
    <xf numFmtId="4" fontId="8" fillId="0" borderId="35" xfId="2" applyNumberFormat="1" applyFont="1" applyBorder="1" applyAlignment="1" applyProtection="1">
      <alignment horizontal="right" vertical="center"/>
      <protection locked="0"/>
    </xf>
    <xf numFmtId="49" fontId="2" fillId="9" borderId="21" xfId="2" applyNumberFormat="1" applyFont="1" applyFill="1" applyBorder="1" applyAlignment="1">
      <alignment vertical="center" wrapText="1"/>
    </xf>
    <xf numFmtId="4" fontId="2" fillId="9" borderId="22" xfId="2" applyNumberFormat="1" applyFont="1" applyFill="1" applyBorder="1" applyAlignment="1">
      <alignment horizontal="right" vertical="center" wrapText="1"/>
    </xf>
    <xf numFmtId="4" fontId="17" fillId="0" borderId="25" xfId="2" applyNumberFormat="1" applyFont="1" applyBorder="1" applyAlignment="1" applyProtection="1">
      <alignment horizontal="right" vertical="center" wrapText="1"/>
      <protection locked="0"/>
    </xf>
    <xf numFmtId="4" fontId="17" fillId="0" borderId="28" xfId="2" applyNumberFormat="1" applyFont="1" applyBorder="1" applyAlignment="1" applyProtection="1">
      <alignment horizontal="right" vertical="center" wrapText="1"/>
      <protection locked="0"/>
    </xf>
    <xf numFmtId="4" fontId="8" fillId="0" borderId="37" xfId="2" applyNumberFormat="1" applyFont="1" applyBorder="1" applyAlignment="1" applyProtection="1">
      <alignment horizontal="right" vertical="center"/>
      <protection locked="0"/>
    </xf>
    <xf numFmtId="0" fontId="12" fillId="9" borderId="20" xfId="2" applyFont="1" applyFill="1" applyBorder="1" applyAlignment="1">
      <alignment horizontal="right" vertical="center"/>
    </xf>
    <xf numFmtId="0" fontId="8" fillId="9" borderId="38" xfId="2" applyFont="1" applyFill="1" applyBorder="1" applyAlignment="1">
      <alignment horizontal="left" vertical="center" wrapText="1"/>
    </xf>
    <xf numFmtId="0" fontId="8" fillId="0" borderId="16" xfId="2" applyFont="1" applyBorder="1" applyAlignment="1" applyProtection="1">
      <alignment horizontal="left" vertical="center" wrapText="1"/>
      <protection locked="0"/>
    </xf>
    <xf numFmtId="0" fontId="8" fillId="0" borderId="39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Alignment="1">
      <alignment vertical="center"/>
    </xf>
    <xf numFmtId="0" fontId="8" fillId="0" borderId="0" xfId="0" applyFont="1"/>
    <xf numFmtId="4" fontId="2" fillId="3" borderId="22" xfId="2" applyNumberFormat="1" applyFont="1" applyFill="1" applyBorder="1" applyAlignment="1">
      <alignment horizontal="right" vertical="center" wrapText="1"/>
    </xf>
    <xf numFmtId="4" fontId="2" fillId="3" borderId="23" xfId="2" applyNumberFormat="1" applyFont="1" applyFill="1" applyBorder="1" applyAlignment="1">
      <alignment horizontal="right" vertical="center" wrapText="1"/>
    </xf>
    <xf numFmtId="4" fontId="2" fillId="3" borderId="24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5" borderId="0" xfId="0" applyFill="1"/>
    <xf numFmtId="0" fontId="20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5" borderId="1" xfId="0" applyFill="1" applyBorder="1"/>
    <xf numFmtId="0" fontId="21" fillId="0" borderId="0" xfId="0" applyFont="1"/>
    <xf numFmtId="0" fontId="0" fillId="6" borderId="0" xfId="0" applyFill="1"/>
    <xf numFmtId="2" fontId="4" fillId="6" borderId="0" xfId="0" applyNumberFormat="1" applyFont="1" applyFill="1"/>
    <xf numFmtId="4" fontId="0" fillId="0" borderId="1" xfId="0" applyNumberFormat="1" applyBorder="1"/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3" fillId="0" borderId="0" xfId="0" applyFont="1" applyAlignment="1">
      <alignment horizontal="left" vertical="center"/>
    </xf>
    <xf numFmtId="4" fontId="4" fillId="3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  <xf numFmtId="4" fontId="7" fillId="0" borderId="0" xfId="2" applyNumberFormat="1" applyFont="1" applyAlignment="1" applyProtection="1">
      <alignment vertical="center"/>
      <protection locked="0"/>
    </xf>
    <xf numFmtId="4" fontId="25" fillId="0" borderId="0" xfId="2" applyNumberFormat="1" applyFont="1" applyAlignment="1" applyProtection="1">
      <alignment horizontal="left" vertical="center"/>
      <protection locked="0"/>
    </xf>
    <xf numFmtId="4" fontId="24" fillId="8" borderId="1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" fontId="0" fillId="0" borderId="0" xfId="0" applyNumberFormat="1"/>
    <xf numFmtId="4" fontId="0" fillId="6" borderId="1" xfId="0" applyNumberFormat="1" applyFill="1" applyBorder="1" applyProtection="1">
      <protection locked="0"/>
    </xf>
    <xf numFmtId="0" fontId="8" fillId="9" borderId="12" xfId="2" applyFont="1" applyFill="1" applyBorder="1" applyAlignment="1">
      <alignment horizontal="left" vertical="center" wrapText="1"/>
    </xf>
    <xf numFmtId="0" fontId="3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4" fontId="7" fillId="6" borderId="0" xfId="2" applyNumberFormat="1" applyFont="1" applyFill="1" applyAlignment="1" applyProtection="1">
      <alignment vertical="center"/>
      <protection locked="0"/>
    </xf>
    <xf numFmtId="0" fontId="2" fillId="8" borderId="1" xfId="1" applyFont="1" applyFill="1" applyBorder="1" applyAlignment="1">
      <alignment horizontal="right" vertical="center"/>
    </xf>
    <xf numFmtId="49" fontId="2" fillId="8" borderId="1" xfId="1" applyNumberFormat="1" applyFont="1" applyFill="1" applyBorder="1" applyAlignment="1">
      <alignment horizontal="left" vertical="center"/>
    </xf>
    <xf numFmtId="49" fontId="2" fillId="8" borderId="1" xfId="1" applyNumberFormat="1" applyFont="1" applyFill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right" vertical="center"/>
      <protection locked="0"/>
    </xf>
    <xf numFmtId="0" fontId="15" fillId="5" borderId="1" xfId="2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4" fontId="8" fillId="0" borderId="1" xfId="2" applyNumberFormat="1" applyFont="1" applyBorder="1" applyAlignment="1" applyProtection="1">
      <alignment horizontal="right" vertical="center" wrapText="1"/>
      <protection locked="0"/>
    </xf>
    <xf numFmtId="0" fontId="15" fillId="4" borderId="1" xfId="2" applyFont="1" applyFill="1" applyBorder="1" applyAlignment="1">
      <alignment horizontal="right" vertical="center"/>
    </xf>
    <xf numFmtId="4" fontId="15" fillId="4" borderId="1" xfId="2" applyNumberFormat="1" applyFont="1" applyFill="1" applyBorder="1" applyAlignment="1">
      <alignment horizontal="right" vertical="center"/>
    </xf>
    <xf numFmtId="4" fontId="15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15" fillId="7" borderId="1" xfId="2" applyFont="1" applyFill="1" applyBorder="1" applyAlignment="1">
      <alignment horizontal="right" vertical="center"/>
    </xf>
    <xf numFmtId="4" fontId="15" fillId="7" borderId="1" xfId="2" applyNumberFormat="1" applyFont="1" applyFill="1" applyBorder="1" applyAlignment="1">
      <alignment horizontal="right" vertical="center"/>
    </xf>
    <xf numFmtId="4" fontId="15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15" fillId="3" borderId="1" xfId="2" applyFont="1" applyFill="1" applyBorder="1" applyAlignment="1">
      <alignment horizontal="right" vertical="center"/>
    </xf>
    <xf numFmtId="4" fontId="15" fillId="3" borderId="1" xfId="2" applyNumberFormat="1" applyFont="1" applyFill="1" applyBorder="1" applyAlignment="1">
      <alignment horizontal="right" vertical="center"/>
    </xf>
    <xf numFmtId="4" fontId="8" fillId="3" borderId="1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4" fontId="8" fillId="10" borderId="1" xfId="2" applyNumberFormat="1" applyFont="1" applyFill="1" applyBorder="1" applyAlignment="1" applyProtection="1">
      <alignment horizontal="right" vertical="center"/>
      <protection locked="0"/>
    </xf>
    <xf numFmtId="0" fontId="8" fillId="10" borderId="1" xfId="0" applyFont="1" applyFill="1" applyBorder="1" applyAlignment="1" applyProtection="1">
      <alignment horizontal="right" vertical="center"/>
      <protection locked="0"/>
    </xf>
    <xf numFmtId="4" fontId="8" fillId="10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8" fillId="10" borderId="1" xfId="2" applyFont="1" applyFill="1" applyBorder="1" applyAlignment="1">
      <alignment horizontal="right" vertical="center"/>
    </xf>
    <xf numFmtId="4" fontId="8" fillId="0" borderId="45" xfId="2" applyNumberFormat="1" applyFont="1" applyBorder="1" applyAlignment="1" applyProtection="1">
      <alignment horizontal="right" vertical="center"/>
      <protection locked="0"/>
    </xf>
    <xf numFmtId="4" fontId="8" fillId="0" borderId="44" xfId="2" applyNumberFormat="1" applyFont="1" applyBorder="1" applyAlignment="1" applyProtection="1">
      <alignment horizontal="right" vertical="center"/>
      <protection locked="0"/>
    </xf>
    <xf numFmtId="4" fontId="8" fillId="0" borderId="46" xfId="2" applyNumberFormat="1" applyFont="1" applyBorder="1" applyAlignment="1" applyProtection="1">
      <alignment horizontal="right" vertical="center"/>
      <protection locked="0"/>
    </xf>
    <xf numFmtId="4" fontId="8" fillId="0" borderId="47" xfId="2" applyNumberFormat="1" applyFont="1" applyBorder="1" applyAlignment="1" applyProtection="1">
      <alignment horizontal="right" vertical="center"/>
      <protection locked="0"/>
    </xf>
    <xf numFmtId="0" fontId="8" fillId="0" borderId="39" xfId="2" applyFont="1" applyBorder="1" applyAlignment="1">
      <alignment vertical="center"/>
    </xf>
    <xf numFmtId="4" fontId="17" fillId="0" borderId="8" xfId="2" applyNumberFormat="1" applyFont="1" applyBorder="1" applyAlignment="1" applyProtection="1">
      <alignment horizontal="right" vertical="center" wrapText="1"/>
      <protection locked="0"/>
    </xf>
    <xf numFmtId="4" fontId="17" fillId="11" borderId="39" xfId="2" applyNumberFormat="1" applyFont="1" applyFill="1" applyBorder="1" applyAlignment="1" applyProtection="1">
      <alignment horizontal="right" vertical="center" wrapText="1"/>
      <protection locked="0"/>
    </xf>
    <xf numFmtId="4" fontId="8" fillId="11" borderId="14" xfId="2" applyNumberFormat="1" applyFont="1" applyFill="1" applyBorder="1" applyAlignment="1" applyProtection="1">
      <alignment horizontal="right" vertical="center"/>
      <protection locked="0"/>
    </xf>
    <xf numFmtId="4" fontId="15" fillId="11" borderId="41" xfId="2" applyNumberFormat="1" applyFont="1" applyFill="1" applyBorder="1" applyAlignment="1" applyProtection="1">
      <alignment horizontal="right" vertical="center"/>
      <protection locked="0"/>
    </xf>
    <xf numFmtId="0" fontId="0" fillId="9" borderId="1" xfId="0" applyFont="1" applyFill="1" applyBorder="1"/>
    <xf numFmtId="0" fontId="0" fillId="9" borderId="1" xfId="0" applyFill="1" applyBorder="1"/>
    <xf numFmtId="4" fontId="8" fillId="3" borderId="1" xfId="2" applyNumberFormat="1" applyFont="1" applyFill="1" applyBorder="1" applyAlignment="1" applyProtection="1">
      <alignment horizontal="right" vertical="center"/>
      <protection locked="0"/>
    </xf>
    <xf numFmtId="4" fontId="0" fillId="3" borderId="3" xfId="0" applyNumberFormat="1" applyFont="1" applyFill="1" applyBorder="1"/>
    <xf numFmtId="0" fontId="0" fillId="6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49" fontId="8" fillId="6" borderId="3" xfId="0" applyNumberFormat="1" applyFont="1" applyFill="1" applyBorder="1" applyAlignment="1">
      <alignment vertical="center"/>
    </xf>
    <xf numFmtId="49" fontId="8" fillId="6" borderId="5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2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10" borderId="3" xfId="0" applyNumberFormat="1" applyFont="1" applyFill="1" applyBorder="1" applyAlignment="1" applyProtection="1">
      <alignment horizontal="left" vertical="center"/>
      <protection locked="0"/>
    </xf>
    <xf numFmtId="49" fontId="8" fillId="10" borderId="5" xfId="0" applyNumberFormat="1" applyFont="1" applyFill="1" applyBorder="1" applyAlignment="1" applyProtection="1">
      <alignment horizontal="left" vertical="center"/>
      <protection locked="0"/>
    </xf>
    <xf numFmtId="49" fontId="8" fillId="10" borderId="3" xfId="2" applyNumberFormat="1" applyFont="1" applyFill="1" applyBorder="1" applyAlignment="1">
      <alignment horizontal="left" vertical="center"/>
    </xf>
    <xf numFmtId="49" fontId="8" fillId="10" borderId="5" xfId="2" applyNumberFormat="1" applyFont="1" applyFill="1" applyBorder="1" applyAlignment="1">
      <alignment horizontal="left" vertical="center"/>
    </xf>
    <xf numFmtId="49" fontId="8" fillId="0" borderId="1" xfId="2" applyNumberFormat="1" applyFont="1" applyBorder="1" applyAlignment="1">
      <alignment vertical="center"/>
    </xf>
    <xf numFmtId="49" fontId="15" fillId="0" borderId="0" xfId="2" applyNumberFormat="1" applyFont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5" fillId="3" borderId="1" xfId="2" applyNumberFormat="1" applyFont="1" applyFill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1" xfId="2" applyNumberFormat="1" applyFont="1" applyBorder="1" applyAlignment="1" applyProtection="1">
      <alignment vertical="center"/>
      <protection locked="0"/>
    </xf>
    <xf numFmtId="49" fontId="15" fillId="7" borderId="1" xfId="2" applyNumberFormat="1" applyFont="1" applyFill="1" applyBorder="1" applyAlignment="1">
      <alignment vertical="center"/>
    </xf>
    <xf numFmtId="49" fontId="8" fillId="6" borderId="1" xfId="0" applyNumberFormat="1" applyFont="1" applyFill="1" applyBorder="1" applyAlignment="1" applyProtection="1">
      <alignment vertical="center"/>
      <protection locked="0"/>
    </xf>
    <xf numFmtId="49" fontId="8" fillId="6" borderId="1" xfId="0" applyNumberFormat="1" applyFont="1" applyFill="1" applyBorder="1" applyAlignment="1">
      <alignment vertical="center"/>
    </xf>
    <xf numFmtId="49" fontId="15" fillId="4" borderId="1" xfId="2" applyNumberFormat="1" applyFont="1" applyFill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left" vertical="center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49" fontId="2" fillId="8" borderId="3" xfId="1" applyNumberFormat="1" applyFont="1" applyFill="1" applyBorder="1" applyAlignment="1">
      <alignment horizontal="left" vertical="center"/>
    </xf>
    <xf numFmtId="49" fontId="2" fillId="8" borderId="5" xfId="1" applyNumberFormat="1" applyFont="1" applyFill="1" applyBorder="1" applyAlignment="1">
      <alignment horizontal="left" vertical="center"/>
    </xf>
    <xf numFmtId="49" fontId="11" fillId="0" borderId="3" xfId="1" applyNumberFormat="1" applyFont="1" applyBorder="1" applyAlignment="1" applyProtection="1">
      <alignment horizontal="left" vertical="center"/>
      <protection locked="0"/>
    </xf>
    <xf numFmtId="49" fontId="11" fillId="0" borderId="5" xfId="1" applyNumberFormat="1" applyFont="1" applyBorder="1" applyAlignment="1" applyProtection="1">
      <alignment horizontal="left" vertical="center"/>
      <protection locked="0"/>
    </xf>
    <xf numFmtId="49" fontId="14" fillId="5" borderId="0" xfId="2" applyNumberFormat="1" applyFont="1" applyFill="1" applyAlignment="1">
      <alignment horizontal="left" vertical="center"/>
    </xf>
    <xf numFmtId="0" fontId="13" fillId="0" borderId="0" xfId="2" applyFont="1" applyAlignment="1">
      <alignment horizontal="center" vertical="center"/>
    </xf>
    <xf numFmtId="49" fontId="11" fillId="0" borderId="11" xfId="2" applyNumberFormat="1" applyFont="1" applyBorder="1" applyAlignment="1" applyProtection="1">
      <alignment vertical="center" wrapText="1"/>
      <protection locked="0"/>
    </xf>
    <xf numFmtId="49" fontId="11" fillId="0" borderId="40" xfId="2" applyNumberFormat="1" applyFont="1" applyBorder="1" applyAlignment="1" applyProtection="1">
      <alignment vertical="center" wrapText="1"/>
      <protection locked="0"/>
    </xf>
    <xf numFmtId="4" fontId="9" fillId="3" borderId="20" xfId="2" applyNumberFormat="1" applyFont="1" applyFill="1" applyBorder="1" applyAlignment="1">
      <alignment horizontal="center" vertical="center" wrapText="1"/>
    </xf>
    <xf numFmtId="4" fontId="9" fillId="3" borderId="21" xfId="2" applyNumberFormat="1" applyFont="1" applyFill="1" applyBorder="1" applyAlignment="1">
      <alignment horizontal="center" vertical="center" wrapText="1"/>
    </xf>
    <xf numFmtId="4" fontId="9" fillId="3" borderId="36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Border="1" applyAlignment="1">
      <alignment vertical="center"/>
    </xf>
    <xf numFmtId="49" fontId="11" fillId="0" borderId="29" xfId="2" applyNumberFormat="1" applyFont="1" applyBorder="1" applyAlignment="1">
      <alignment vertical="center"/>
    </xf>
    <xf numFmtId="49" fontId="9" fillId="9" borderId="21" xfId="2" applyNumberFormat="1" applyFont="1" applyFill="1" applyBorder="1" applyAlignment="1">
      <alignment horizontal="left" vertical="center"/>
    </xf>
    <xf numFmtId="49" fontId="9" fillId="9" borderId="36" xfId="2" applyNumberFormat="1" applyFont="1" applyFill="1" applyBorder="1" applyAlignment="1">
      <alignment horizontal="left" vertical="center"/>
    </xf>
    <xf numFmtId="49" fontId="9" fillId="9" borderId="21" xfId="2" applyNumberFormat="1" applyFont="1" applyFill="1" applyBorder="1" applyAlignment="1">
      <alignment horizontal="left" vertical="center" wrapText="1"/>
    </xf>
    <xf numFmtId="49" fontId="9" fillId="9" borderId="36" xfId="2" applyNumberFormat="1" applyFont="1" applyFill="1" applyBorder="1" applyAlignment="1">
      <alignment horizontal="left" vertical="center" wrapText="1"/>
    </xf>
    <xf numFmtId="49" fontId="11" fillId="0" borderId="9" xfId="2" applyNumberFormat="1" applyFont="1" applyBorder="1" applyAlignment="1">
      <alignment horizontal="left" vertical="center"/>
    </xf>
    <xf numFmtId="49" fontId="11" fillId="0" borderId="29" xfId="2" applyNumberFormat="1" applyFont="1" applyBorder="1" applyAlignment="1">
      <alignment horizontal="left" vertical="center"/>
    </xf>
    <xf numFmtId="49" fontId="11" fillId="0" borderId="31" xfId="2" applyNumberFormat="1" applyFont="1" applyBorder="1" applyAlignment="1" applyProtection="1">
      <alignment horizontal="left" vertical="center"/>
      <protection locked="0"/>
    </xf>
    <xf numFmtId="49" fontId="11" fillId="0" borderId="32" xfId="2" applyNumberFormat="1" applyFont="1" applyBorder="1" applyAlignment="1" applyProtection="1">
      <alignment horizontal="left" vertical="center"/>
      <protection locked="0"/>
    </xf>
    <xf numFmtId="49" fontId="17" fillId="0" borderId="26" xfId="2" applyNumberFormat="1" applyFont="1" applyBorder="1" applyAlignment="1">
      <alignment vertical="center"/>
    </xf>
    <xf numFmtId="49" fontId="17" fillId="0" borderId="27" xfId="2" applyNumberFormat="1" applyFont="1" applyBorder="1" applyAlignment="1">
      <alignment vertical="center"/>
    </xf>
    <xf numFmtId="0" fontId="16" fillId="5" borderId="0" xfId="2" applyFont="1" applyFill="1" applyAlignment="1">
      <alignment horizontal="center" vertical="center"/>
    </xf>
    <xf numFmtId="49" fontId="2" fillId="9" borderId="21" xfId="2" applyNumberFormat="1" applyFont="1" applyFill="1" applyBorder="1" applyAlignment="1">
      <alignment horizontal="left" vertical="center" wrapText="1"/>
    </xf>
    <xf numFmtId="49" fontId="2" fillId="9" borderId="22" xfId="2" applyNumberFormat="1" applyFont="1" applyFill="1" applyBorder="1" applyAlignment="1">
      <alignment horizontal="left" vertical="center" wrapText="1"/>
    </xf>
    <xf numFmtId="49" fontId="11" fillId="0" borderId="26" xfId="2" applyNumberFormat="1" applyFont="1" applyBorder="1" applyAlignment="1">
      <alignment horizontal="left" vertical="center" wrapText="1"/>
    </xf>
    <xf numFmtId="49" fontId="11" fillId="0" borderId="27" xfId="2" applyNumberFormat="1" applyFont="1" applyBorder="1" applyAlignment="1">
      <alignment horizontal="left" vertical="center" wrapText="1"/>
    </xf>
    <xf numFmtId="49" fontId="11" fillId="0" borderId="42" xfId="2" applyNumberFormat="1" applyFont="1" applyBorder="1" applyAlignment="1" applyProtection="1">
      <alignment horizontal="left" vertical="center"/>
      <protection locked="0"/>
    </xf>
    <xf numFmtId="49" fontId="11" fillId="0" borderId="43" xfId="2" applyNumberFormat="1" applyFont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 wrapText="1"/>
      <protection locked="0"/>
    </xf>
    <xf numFmtId="49" fontId="8" fillId="0" borderId="29" xfId="2" applyNumberFormat="1" applyFont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/>
    </xf>
  </cellXfs>
  <cellStyles count="3">
    <cellStyle name="Normální" xfId="0" builtinId="0"/>
    <cellStyle name="Normální 2" xfId="1" xr:uid="{3E24C3FD-3695-447F-894E-59F086FFD10F}"/>
    <cellStyle name="Normální 3" xfId="2" xr:uid="{2E6541F8-C1FD-4614-BCD4-54FEE5130A2A}"/>
  </cellStyles>
  <dxfs count="3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52" totalsRowShown="0" headerRowDxfId="25" dataDxfId="24" tableBorderDxfId="23">
  <tableColumns count="4">
    <tableColumn id="1" xr3:uid="{FEF02D84-FACA-48CA-9B24-7D58761851BD}" name="Bez DPH v Kč" dataDxfId="22"/>
    <tableColumn id="2" xr3:uid="{BCBDBE5B-93CA-4434-A28D-2FACFB7D2EDC}" name="DPH v Kč" dataDxfId="21"/>
    <tableColumn id="3" xr3:uid="{7EDFB8D4-97DD-482F-A4D8-A6371FEFB9E6}" name="Celkem v Kč" dataDxfId="20">
      <calculatedColumnFormula>SUM(D7:E7)</calculatedColumnFormula>
    </tableColumn>
    <tableColumn id="4" xr3:uid="{4B375649-DB49-4711-8AC1-158EDD88C10B}" name="Z toho čerpáno z dotace v Kč" dataDxfId="19">
      <calculatedColumnFormula>SUM(G8:G18)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18" dataDxfId="17" tableBorderDxfId="16">
  <tableColumns count="3">
    <tableColumn id="1" xr3:uid="{0C7E84D6-E872-4B43-BF25-8556FBF541B7}" name="Bez DPH" dataDxfId="15" totalsRowDxfId="14"/>
    <tableColumn id="2" xr3:uid="{18252ECC-A86C-40E9-A0E8-BECE0FE0C274}" name="DPH" dataDxfId="13" totalsRowDxfId="12"/>
    <tableColumn id="3" xr3:uid="{FBC9D7FF-348B-4C80-86E5-360189F41AA3}" name="Celkem" dataDxfId="11" totalsRowDxfId="10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H31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2.5546875" style="68" customWidth="1"/>
    <col min="2" max="2" width="40.44140625" style="68" customWidth="1"/>
    <col min="3" max="3" width="18.6640625" style="68" customWidth="1"/>
    <col min="4" max="4" width="17.6640625" style="68" customWidth="1"/>
    <col min="5" max="5" width="19.5546875" style="68" customWidth="1"/>
    <col min="6" max="6" width="22.33203125" style="68" customWidth="1"/>
    <col min="7" max="7" width="14.5546875" style="68" customWidth="1"/>
    <col min="8" max="8" width="15" style="68" customWidth="1"/>
    <col min="9" max="16384" width="9.109375" style="68"/>
  </cols>
  <sheetData>
    <row r="1" spans="1:8" ht="21" x14ac:dyDescent="0.3">
      <c r="A1" s="92"/>
      <c r="B1" s="93" t="s">
        <v>0</v>
      </c>
      <c r="C1" s="92"/>
      <c r="D1" s="92"/>
    </row>
    <row r="3" spans="1:8" x14ac:dyDescent="0.3">
      <c r="B3" s="94" t="s">
        <v>1</v>
      </c>
      <c r="C3" s="156" t="s">
        <v>151</v>
      </c>
      <c r="D3" s="157"/>
      <c r="E3" s="157"/>
      <c r="F3" s="157"/>
      <c r="G3" s="157"/>
      <c r="H3" s="157"/>
    </row>
    <row r="4" spans="1:8" ht="15" customHeight="1" x14ac:dyDescent="0.3">
      <c r="B4" s="95" t="s">
        <v>2</v>
      </c>
      <c r="C4" s="96" t="s">
        <v>3</v>
      </c>
      <c r="D4" s="97">
        <v>45292</v>
      </c>
      <c r="E4" s="96" t="s">
        <v>4</v>
      </c>
      <c r="F4" s="97">
        <v>45657</v>
      </c>
      <c r="G4" s="98"/>
      <c r="H4" s="98"/>
    </row>
    <row r="5" spans="1:8" x14ac:dyDescent="0.3">
      <c r="B5" s="95" t="s">
        <v>5</v>
      </c>
      <c r="C5" s="158" t="s">
        <v>6</v>
      </c>
      <c r="D5" s="158"/>
      <c r="E5" s="158"/>
      <c r="F5" s="158"/>
      <c r="G5" s="158"/>
      <c r="H5" s="158"/>
    </row>
    <row r="6" spans="1:8" x14ac:dyDescent="0.3">
      <c r="B6" s="95" t="s">
        <v>7</v>
      </c>
      <c r="C6" s="155" t="s">
        <v>8</v>
      </c>
      <c r="D6" s="155"/>
      <c r="E6" s="155"/>
      <c r="F6" s="155"/>
      <c r="G6" s="155"/>
      <c r="H6" s="155"/>
    </row>
    <row r="7" spans="1:8" x14ac:dyDescent="0.3">
      <c r="B7" s="95" t="s">
        <v>9</v>
      </c>
      <c r="C7" s="155" t="s">
        <v>6</v>
      </c>
      <c r="D7" s="155"/>
      <c r="E7" s="155"/>
      <c r="F7" s="155"/>
      <c r="G7" s="155"/>
      <c r="H7" s="155"/>
    </row>
    <row r="8" spans="1:8" x14ac:dyDescent="0.3">
      <c r="B8" s="95" t="s">
        <v>10</v>
      </c>
      <c r="C8" s="155" t="s">
        <v>6</v>
      </c>
      <c r="D8" s="155"/>
      <c r="E8" s="155"/>
      <c r="F8" s="155"/>
      <c r="G8" s="155"/>
      <c r="H8" s="155"/>
    </row>
    <row r="9" spans="1:8" x14ac:dyDescent="0.3">
      <c r="B9" s="95" t="s">
        <v>11</v>
      </c>
      <c r="C9" s="155" t="s">
        <v>8</v>
      </c>
      <c r="D9" s="155"/>
      <c r="E9" s="155"/>
      <c r="F9" s="155"/>
      <c r="G9" s="155"/>
      <c r="H9" s="155"/>
    </row>
    <row r="10" spans="1:8" x14ac:dyDescent="0.3">
      <c r="B10" s="95" t="s">
        <v>12</v>
      </c>
      <c r="C10" s="155" t="s">
        <v>6</v>
      </c>
      <c r="D10" s="155"/>
      <c r="E10" s="155"/>
      <c r="F10" s="155"/>
      <c r="G10" s="155"/>
      <c r="H10" s="155"/>
    </row>
    <row r="11" spans="1:8" ht="16.5" customHeight="1" x14ac:dyDescent="0.3">
      <c r="B11" s="99" t="s">
        <v>13</v>
      </c>
      <c r="C11" s="155" t="s">
        <v>6</v>
      </c>
      <c r="D11" s="155"/>
      <c r="E11" s="155"/>
      <c r="F11" s="155"/>
      <c r="G11" s="155"/>
      <c r="H11" s="155"/>
    </row>
    <row r="13" spans="1:8" x14ac:dyDescent="0.3">
      <c r="B13" s="100" t="s">
        <v>14</v>
      </c>
      <c r="C13" s="157" t="s">
        <v>15</v>
      </c>
      <c r="D13" s="157"/>
      <c r="E13" s="159" t="s">
        <v>16</v>
      </c>
      <c r="F13" s="160"/>
      <c r="G13" s="161"/>
      <c r="H13" s="101" t="s">
        <v>17</v>
      </c>
    </row>
    <row r="14" spans="1:8" x14ac:dyDescent="0.3">
      <c r="C14" s="155" t="s">
        <v>6</v>
      </c>
      <c r="D14" s="155"/>
      <c r="E14" s="155" t="s">
        <v>6</v>
      </c>
      <c r="F14" s="155"/>
      <c r="G14" s="155"/>
      <c r="H14" s="102" t="s">
        <v>6</v>
      </c>
    </row>
    <row r="16" spans="1:8" ht="43.2" x14ac:dyDescent="0.3">
      <c r="B16" s="109" t="s">
        <v>18</v>
      </c>
      <c r="C16" s="76" t="s">
        <v>129</v>
      </c>
      <c r="D16" s="110" t="s">
        <v>19</v>
      </c>
      <c r="E16" s="103" t="s">
        <v>20</v>
      </c>
    </row>
    <row r="17" spans="2:6" x14ac:dyDescent="0.3">
      <c r="B17" s="109" t="s">
        <v>21</v>
      </c>
      <c r="C17" s="112"/>
      <c r="D17" s="84">
        <f>'2. Náklady'!G8</f>
        <v>0</v>
      </c>
      <c r="E17" s="84">
        <f>'4. Seznam dokladů'!I4</f>
        <v>0</v>
      </c>
      <c r="F17" s="105" t="str">
        <f>_xlfn.IFS(D17&gt;C17, "Čerpání nesmí být vyšší než výše položky z rozhodnutí!", E17&lt;&gt;D17, "Čerpání z listu 2. a listu 4. musí být v souladu!",D17&lt;=C17," ",E17=D17," ")</f>
        <v xml:space="preserve"> </v>
      </c>
    </row>
    <row r="18" spans="2:6" x14ac:dyDescent="0.3">
      <c r="B18" s="109" t="s">
        <v>22</v>
      </c>
      <c r="C18" s="112"/>
      <c r="D18" s="84">
        <f>'2. Náklady'!G20</f>
        <v>0</v>
      </c>
      <c r="E18" s="84">
        <f>'4. Seznam dokladů'!I5</f>
        <v>0</v>
      </c>
      <c r="F18" s="105" t="str">
        <f>_xlfn.IFS(D18&gt;C18, "Čerpání nesmí být vyšší než výše položky z rozhodnutí!", E18&lt;&gt;D18, "Čerpání z listu 2. a listu 4. musí být v souladu!",D18&lt;=C18," ",E18=D18," ")</f>
        <v xml:space="preserve"> </v>
      </c>
    </row>
    <row r="19" spans="2:6" x14ac:dyDescent="0.3">
      <c r="B19" s="109" t="s">
        <v>23</v>
      </c>
      <c r="C19" s="112"/>
      <c r="D19" s="84">
        <f>'2. Náklady'!G31</f>
        <v>0</v>
      </c>
      <c r="E19" s="84">
        <f>'4. Seznam dokladů'!I6</f>
        <v>0</v>
      </c>
      <c r="F19" s="105" t="str">
        <f>_xlfn.IFS(D19&gt;C19, "Čerpání nesmí být vyšší než výše položky z rozhodnutí!", E19&lt;&gt;D19, "Čerpání z listu 2. a listu 4. musí být v souladu!",D19&lt;=C19," ",E19=D19," ")</f>
        <v xml:space="preserve"> </v>
      </c>
    </row>
    <row r="21" spans="2:6" x14ac:dyDescent="0.3">
      <c r="B21" s="101" t="s">
        <v>24</v>
      </c>
      <c r="C21" s="112"/>
      <c r="D21" s="106"/>
    </row>
    <row r="22" spans="2:6" x14ac:dyDescent="0.3">
      <c r="B22" s="101" t="s">
        <v>25</v>
      </c>
      <c r="C22" s="104">
        <f>SUM(D17:D19)</f>
        <v>0</v>
      </c>
      <c r="D22" s="106"/>
    </row>
    <row r="23" spans="2:6" x14ac:dyDescent="0.3">
      <c r="B23" s="101" t="s">
        <v>26</v>
      </c>
      <c r="C23" s="104">
        <f>+IF(ISNUMBER(C21),C21-C22,0)</f>
        <v>0</v>
      </c>
      <c r="D23" s="111"/>
    </row>
    <row r="24" spans="2:6" x14ac:dyDescent="0.3">
      <c r="B24" s="101" t="s">
        <v>27</v>
      </c>
      <c r="C24" s="104">
        <f>'2. Náklady'!C4</f>
        <v>0</v>
      </c>
      <c r="D24" s="106"/>
    </row>
    <row r="25" spans="2:6" x14ac:dyDescent="0.3">
      <c r="B25" s="101" t="s">
        <v>28</v>
      </c>
      <c r="C25" s="104">
        <f>+'3. Zdroje'!D23</f>
        <v>0</v>
      </c>
      <c r="D25" s="106"/>
    </row>
    <row r="26" spans="2:6" x14ac:dyDescent="0.3">
      <c r="B26" s="101" t="s">
        <v>29</v>
      </c>
      <c r="C26" s="104">
        <f>IF('3. Zdroje'!D25&gt;0,'3. Zdroje'!D25,0)</f>
        <v>0</v>
      </c>
      <c r="D26" s="106"/>
    </row>
    <row r="27" spans="2:6" x14ac:dyDescent="0.3">
      <c r="B27" s="101" t="s">
        <v>30</v>
      </c>
      <c r="C27" s="104">
        <f>IF(C26&lt;C22,C26,C22)</f>
        <v>0</v>
      </c>
      <c r="D27" s="106"/>
    </row>
    <row r="28" spans="2:6" x14ac:dyDescent="0.3">
      <c r="B28" s="101" t="s">
        <v>31</v>
      </c>
      <c r="C28" s="107">
        <f>+C23+C27</f>
        <v>0</v>
      </c>
    </row>
    <row r="29" spans="2:6" x14ac:dyDescent="0.3">
      <c r="B29" s="101" t="s">
        <v>32</v>
      </c>
      <c r="C29" s="108">
        <v>0</v>
      </c>
      <c r="D29" s="106"/>
    </row>
    <row r="30" spans="2:6" x14ac:dyDescent="0.3">
      <c r="B30" s="101" t="s">
        <v>33</v>
      </c>
      <c r="C30" s="108"/>
      <c r="D30" s="106"/>
    </row>
    <row r="31" spans="2:6" x14ac:dyDescent="0.3">
      <c r="B31" s="101" t="s">
        <v>34</v>
      </c>
      <c r="C31" s="107">
        <f>+C28-C29</f>
        <v>0</v>
      </c>
      <c r="D31" s="106"/>
    </row>
  </sheetData>
  <mergeCells count="12">
    <mergeCell ref="C14:D14"/>
    <mergeCell ref="E13:G13"/>
    <mergeCell ref="E14:G14"/>
    <mergeCell ref="C9:H9"/>
    <mergeCell ref="C10:H10"/>
    <mergeCell ref="C11:H11"/>
    <mergeCell ref="C13:D13"/>
    <mergeCell ref="C8:H8"/>
    <mergeCell ref="C3:H3"/>
    <mergeCell ref="C5:H5"/>
    <mergeCell ref="C6:H6"/>
    <mergeCell ref="C7:H7"/>
  </mergeCells>
  <conditionalFormatting sqref="E17">
    <cfRule type="expression" dxfId="32" priority="17">
      <formula>E17&lt;&gt;D17</formula>
    </cfRule>
    <cfRule type="cellIs" dxfId="31" priority="20" operator="greaterThan">
      <formula>C17</formula>
    </cfRule>
  </conditionalFormatting>
  <conditionalFormatting sqref="D17">
    <cfRule type="expression" dxfId="30" priority="15">
      <formula>E17&lt;&gt;D17</formula>
    </cfRule>
    <cfRule type="cellIs" dxfId="29" priority="16" operator="greaterThan">
      <formula>C17</formula>
    </cfRule>
  </conditionalFormatting>
  <conditionalFormatting sqref="E17:E19">
    <cfRule type="expression" dxfId="28" priority="5">
      <formula>E17&lt;&gt;D17</formula>
    </cfRule>
  </conditionalFormatting>
  <conditionalFormatting sqref="D17:D19">
    <cfRule type="expression" dxfId="27" priority="3">
      <formula>E17&lt;&gt;D17</formula>
    </cfRule>
  </conditionalFormatting>
  <conditionalFormatting sqref="C17:C19">
    <cfRule type="expression" dxfId="26" priority="2">
      <formula>C17&lt;D17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C6</xm:sqref>
        </x14:dataValidation>
        <x14:dataValidation type="list" allowBlank="1" showInputMessage="1" showErrorMessage="1" xr:uid="{EB42B4F5-ACAD-4940-9FED-B61B85BFEF47}">
          <x14:formula1>
            <xm:f>'5. Data'!$A$6:$A$8</xm:f>
          </x14:formula1>
          <xm:sqref>C9:H9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H68"/>
  <sheetViews>
    <sheetView showGridLines="0" zoomScale="110" zoomScaleNormal="110" workbookViewId="0">
      <pane ySplit="6" topLeftCell="A7" activePane="bottomLeft" state="frozen"/>
      <selection pane="bottomLeft" activeCell="D35" sqref="D35"/>
    </sheetView>
  </sheetViews>
  <sheetFormatPr defaultColWidth="9.109375" defaultRowHeight="13.8" x14ac:dyDescent="0.3"/>
  <cols>
    <col min="1" max="1" width="6.33203125" style="12" customWidth="1"/>
    <col min="2" max="2" width="34.88671875" style="27" customWidth="1"/>
    <col min="3" max="3" width="33.5546875" style="28" customWidth="1"/>
    <col min="4" max="4" width="17.109375" style="29" customWidth="1"/>
    <col min="5" max="5" width="13.44140625" style="29" customWidth="1"/>
    <col min="6" max="6" width="18" style="29" customWidth="1"/>
    <col min="7" max="7" width="21.44140625" style="13" customWidth="1"/>
    <col min="8" max="8" width="21.109375" style="3" customWidth="1"/>
    <col min="9" max="16384" width="9.109375" style="3"/>
  </cols>
  <sheetData>
    <row r="1" spans="1:8" ht="17.399999999999999" x14ac:dyDescent="0.3">
      <c r="A1" s="192" t="s">
        <v>35</v>
      </c>
      <c r="B1" s="192"/>
      <c r="C1" s="5"/>
      <c r="D1" s="193"/>
      <c r="E1" s="193"/>
      <c r="F1" s="193"/>
      <c r="G1" s="6"/>
    </row>
    <row r="2" spans="1:8" ht="17.399999999999999" x14ac:dyDescent="0.3">
      <c r="A2" s="34"/>
      <c r="B2" s="35" t="s">
        <v>36</v>
      </c>
      <c r="C2" s="37">
        <f>SUM(D8,D20,D31)</f>
        <v>0</v>
      </c>
      <c r="D2" s="30"/>
      <c r="E2" s="30"/>
      <c r="F2" s="30"/>
      <c r="G2" s="6"/>
    </row>
    <row r="3" spans="1:8" ht="17.399999999999999" x14ac:dyDescent="0.3">
      <c r="A3" s="34"/>
      <c r="B3" s="35" t="s">
        <v>37</v>
      </c>
      <c r="C3" s="38">
        <f>SUM(E8,E20,E31,F53)</f>
        <v>0</v>
      </c>
      <c r="D3" s="30"/>
      <c r="E3" s="30"/>
      <c r="F3" s="30"/>
      <c r="G3" s="6"/>
    </row>
    <row r="4" spans="1:8" ht="17.399999999999999" x14ac:dyDescent="0.3">
      <c r="A4" s="34"/>
      <c r="B4" s="36" t="s">
        <v>38</v>
      </c>
      <c r="C4" s="37">
        <f>SUM(C2:C3)</f>
        <v>0</v>
      </c>
      <c r="D4" s="30"/>
      <c r="E4" s="30"/>
      <c r="F4" s="30"/>
      <c r="G4" s="6"/>
    </row>
    <row r="5" spans="1:8" ht="17.399999999999999" x14ac:dyDescent="0.3">
      <c r="A5" s="34"/>
      <c r="B5" s="35" t="s">
        <v>39</v>
      </c>
      <c r="C5" s="37">
        <f>SUM(G8,G20,G31)</f>
        <v>0</v>
      </c>
      <c r="D5" s="30"/>
      <c r="E5" s="30"/>
      <c r="F5" s="30"/>
      <c r="G5" s="6"/>
    </row>
    <row r="6" spans="1:8" s="9" customFormat="1" ht="30.75" customHeight="1" x14ac:dyDescent="0.3">
      <c r="A6" s="184"/>
      <c r="B6" s="184"/>
      <c r="C6" s="185"/>
      <c r="D6" s="7" t="s">
        <v>40</v>
      </c>
      <c r="E6" s="7" t="s">
        <v>41</v>
      </c>
      <c r="F6" s="7" t="s">
        <v>42</v>
      </c>
      <c r="G6" s="31" t="s">
        <v>43</v>
      </c>
    </row>
    <row r="7" spans="1:8" s="9" customFormat="1" ht="14.25" customHeight="1" x14ac:dyDescent="0.3">
      <c r="A7" s="118" t="s">
        <v>44</v>
      </c>
      <c r="B7" s="188" t="s">
        <v>45</v>
      </c>
      <c r="C7" s="189"/>
      <c r="D7" s="121"/>
      <c r="E7" s="121"/>
      <c r="F7" s="121"/>
      <c r="G7" s="91" t="str">
        <f>IF(ISNUMBER('1. Souhrn'!C17),'1. Souhrn'!C17,"x")</f>
        <v>x</v>
      </c>
      <c r="H7" s="90" t="str">
        <f>IF(G8&gt;G7,"Čerpání dotace nesmí být vyšší než je výše položky stanovená v rozhodnutí"," ")</f>
        <v xml:space="preserve"> </v>
      </c>
    </row>
    <row r="8" spans="1:8" x14ac:dyDescent="0.3">
      <c r="A8" s="122" t="s">
        <v>44</v>
      </c>
      <c r="B8" s="186" t="s">
        <v>46</v>
      </c>
      <c r="C8" s="186"/>
      <c r="D8" s="123">
        <f>SUM(D9:D18)</f>
        <v>0</v>
      </c>
      <c r="E8" s="123">
        <f>SUM(E9:E18)</f>
        <v>0</v>
      </c>
      <c r="F8" s="123">
        <f>SUM(F9:F18)</f>
        <v>0</v>
      </c>
      <c r="G8" s="124">
        <f>SUM(G9:G18)</f>
        <v>0</v>
      </c>
      <c r="H8" s="89" t="str">
        <f t="shared" ref="H8" si="0">IF(G9&gt;G8,"jj"," ")</f>
        <v xml:space="preserve"> </v>
      </c>
    </row>
    <row r="9" spans="1:8" x14ac:dyDescent="0.3">
      <c r="A9" s="125" t="s">
        <v>47</v>
      </c>
      <c r="B9" s="187" t="s">
        <v>48</v>
      </c>
      <c r="C9" s="187"/>
      <c r="D9" s="121"/>
      <c r="E9" s="121"/>
      <c r="F9" s="153">
        <f>SUM(Tabulka9[[#This Row],[Bez DPH v Kč]],E9)</f>
        <v>0</v>
      </c>
      <c r="G9" s="126"/>
      <c r="H9" s="89"/>
    </row>
    <row r="10" spans="1:8" x14ac:dyDescent="0.3">
      <c r="A10" s="125" t="s">
        <v>49</v>
      </c>
      <c r="B10" s="187"/>
      <c r="C10" s="187"/>
      <c r="D10" s="121"/>
      <c r="E10" s="121"/>
      <c r="F10" s="153">
        <f t="shared" ref="F10:F18" si="1">SUM(D10,E10)</f>
        <v>0</v>
      </c>
      <c r="G10" s="126"/>
      <c r="H10" s="89"/>
    </row>
    <row r="11" spans="1:8" x14ac:dyDescent="0.3">
      <c r="A11" s="125" t="s">
        <v>50</v>
      </c>
      <c r="B11" s="187"/>
      <c r="C11" s="187"/>
      <c r="D11" s="121"/>
      <c r="E11" s="121"/>
      <c r="F11" s="153">
        <f t="shared" si="1"/>
        <v>0</v>
      </c>
      <c r="G11" s="126"/>
      <c r="H11" s="89"/>
    </row>
    <row r="12" spans="1:8" x14ac:dyDescent="0.3">
      <c r="A12" s="125" t="s">
        <v>51</v>
      </c>
      <c r="B12" s="187"/>
      <c r="C12" s="187"/>
      <c r="D12" s="121"/>
      <c r="E12" s="121"/>
      <c r="F12" s="153">
        <f t="shared" si="1"/>
        <v>0</v>
      </c>
      <c r="G12" s="126"/>
      <c r="H12" s="89"/>
    </row>
    <row r="13" spans="1:8" x14ac:dyDescent="0.3">
      <c r="A13" s="125" t="s">
        <v>52</v>
      </c>
      <c r="B13" s="136"/>
      <c r="C13" s="136"/>
      <c r="D13" s="121"/>
      <c r="E13" s="121"/>
      <c r="F13" s="153">
        <f>SUM(D13:E13)</f>
        <v>0</v>
      </c>
      <c r="G13" s="126"/>
      <c r="H13" s="89"/>
    </row>
    <row r="14" spans="1:8" x14ac:dyDescent="0.3">
      <c r="A14" s="125" t="s">
        <v>53</v>
      </c>
      <c r="B14" s="187"/>
      <c r="C14" s="187"/>
      <c r="D14" s="121"/>
      <c r="E14" s="121"/>
      <c r="F14" s="153">
        <f t="shared" si="1"/>
        <v>0</v>
      </c>
      <c r="G14" s="126"/>
      <c r="H14" s="89"/>
    </row>
    <row r="15" spans="1:8" x14ac:dyDescent="0.3">
      <c r="A15" s="125" t="s">
        <v>54</v>
      </c>
      <c r="B15" s="187"/>
      <c r="C15" s="187"/>
      <c r="D15" s="121"/>
      <c r="E15" s="121"/>
      <c r="F15" s="153">
        <f t="shared" si="1"/>
        <v>0</v>
      </c>
      <c r="G15" s="126"/>
      <c r="H15" s="89"/>
    </row>
    <row r="16" spans="1:8" x14ac:dyDescent="0.3">
      <c r="A16" s="125" t="s">
        <v>55</v>
      </c>
      <c r="B16" s="190"/>
      <c r="C16" s="191"/>
      <c r="D16" s="121"/>
      <c r="E16" s="121"/>
      <c r="F16" s="153">
        <f>SUM(D16:E16)</f>
        <v>0</v>
      </c>
      <c r="G16" s="126"/>
      <c r="H16" s="89"/>
    </row>
    <row r="17" spans="1:8" x14ac:dyDescent="0.3">
      <c r="A17" s="125" t="s">
        <v>56</v>
      </c>
      <c r="B17" s="190"/>
      <c r="C17" s="191"/>
      <c r="D17" s="121"/>
      <c r="E17" s="121"/>
      <c r="F17" s="153">
        <f>SUM(D17:E17)</f>
        <v>0</v>
      </c>
      <c r="G17" s="126"/>
      <c r="H17" s="89"/>
    </row>
    <row r="18" spans="1:8" ht="15" customHeight="1" x14ac:dyDescent="0.3">
      <c r="A18" s="125" t="s">
        <v>57</v>
      </c>
      <c r="B18" s="187"/>
      <c r="C18" s="187"/>
      <c r="D18" s="121"/>
      <c r="E18" s="121"/>
      <c r="F18" s="153">
        <f t="shared" si="1"/>
        <v>0</v>
      </c>
      <c r="G18" s="126"/>
      <c r="H18" s="89"/>
    </row>
    <row r="19" spans="1:8" ht="14.25" customHeight="1" x14ac:dyDescent="0.3">
      <c r="A19" s="118" t="s">
        <v>58</v>
      </c>
      <c r="B19" s="119" t="s">
        <v>59</v>
      </c>
      <c r="C19" s="120"/>
      <c r="D19" s="121"/>
      <c r="E19" s="121"/>
      <c r="F19" s="121"/>
      <c r="G19" s="91" t="str">
        <f>IF(ISNUMBER('1. Souhrn'!C18),'1. Souhrn'!C18,"x")</f>
        <v>x</v>
      </c>
      <c r="H19" s="90" t="str">
        <f>IF(G20&gt;G19,"Čerpání dotace nesmí být vyšší než je výše položky stanovená v rozhodnutí"," ")</f>
        <v xml:space="preserve"> </v>
      </c>
    </row>
    <row r="20" spans="1:8" ht="14.25" customHeight="1" x14ac:dyDescent="0.3">
      <c r="A20" s="127" t="s">
        <v>58</v>
      </c>
      <c r="B20" s="183" t="s">
        <v>60</v>
      </c>
      <c r="C20" s="183"/>
      <c r="D20" s="128">
        <f>SUM(D21:D28)</f>
        <v>0</v>
      </c>
      <c r="E20" s="128">
        <f>SUM(E21:E28)</f>
        <v>0</v>
      </c>
      <c r="F20" s="128">
        <f>SUM(F21:F28)</f>
        <v>0</v>
      </c>
      <c r="G20" s="129">
        <f>SUM(G21:G28)</f>
        <v>0</v>
      </c>
      <c r="H20" s="89"/>
    </row>
    <row r="21" spans="1:8" x14ac:dyDescent="0.3">
      <c r="A21" s="115" t="s">
        <v>152</v>
      </c>
      <c r="B21" s="164" t="s">
        <v>62</v>
      </c>
      <c r="C21" s="164"/>
      <c r="D21" s="121"/>
      <c r="E21" s="121"/>
      <c r="F21" s="153">
        <f>SUM(D21:E21)</f>
        <v>0</v>
      </c>
      <c r="G21" s="126"/>
      <c r="H21" s="89"/>
    </row>
    <row r="22" spans="1:8" x14ac:dyDescent="0.3">
      <c r="A22" s="116" t="s">
        <v>153</v>
      </c>
      <c r="B22" s="164" t="s">
        <v>64</v>
      </c>
      <c r="C22" s="164"/>
      <c r="D22" s="121"/>
      <c r="E22" s="121"/>
      <c r="F22" s="153">
        <f>SUM(D22:E22)</f>
        <v>0</v>
      </c>
      <c r="G22" s="126"/>
      <c r="H22" s="89"/>
    </row>
    <row r="23" spans="1:8" x14ac:dyDescent="0.3">
      <c r="A23" s="115" t="s">
        <v>154</v>
      </c>
      <c r="B23" s="164" t="s">
        <v>66</v>
      </c>
      <c r="C23" s="164"/>
      <c r="D23" s="121"/>
      <c r="E23" s="121"/>
      <c r="F23" s="153">
        <f t="shared" ref="F23:F29" si="2">SUM(D23:E23)</f>
        <v>0</v>
      </c>
      <c r="G23" s="126"/>
      <c r="H23" s="89"/>
    </row>
    <row r="24" spans="1:8" x14ac:dyDescent="0.3">
      <c r="A24" s="115" t="s">
        <v>155</v>
      </c>
      <c r="B24" s="164" t="s">
        <v>68</v>
      </c>
      <c r="C24" s="164"/>
      <c r="D24" s="121"/>
      <c r="E24" s="121"/>
      <c r="F24" s="153">
        <f t="shared" si="2"/>
        <v>0</v>
      </c>
      <c r="G24" s="126"/>
      <c r="H24" s="89"/>
    </row>
    <row r="25" spans="1:8" x14ac:dyDescent="0.3">
      <c r="A25" s="115" t="s">
        <v>156</v>
      </c>
      <c r="B25" s="164" t="s">
        <v>70</v>
      </c>
      <c r="C25" s="164"/>
      <c r="D25" s="121"/>
      <c r="E25" s="121"/>
      <c r="F25" s="153">
        <f t="shared" si="2"/>
        <v>0</v>
      </c>
      <c r="G25" s="126"/>
      <c r="H25" s="89"/>
    </row>
    <row r="26" spans="1:8" ht="15" customHeight="1" x14ac:dyDescent="0.3">
      <c r="A26" s="115" t="s">
        <v>157</v>
      </c>
      <c r="B26" s="164" t="s">
        <v>72</v>
      </c>
      <c r="C26" s="164"/>
      <c r="D26" s="121"/>
      <c r="E26" s="121"/>
      <c r="F26" s="153">
        <f t="shared" si="2"/>
        <v>0</v>
      </c>
      <c r="G26" s="126"/>
      <c r="H26" s="89"/>
    </row>
    <row r="27" spans="1:8" x14ac:dyDescent="0.3">
      <c r="A27" s="115" t="s">
        <v>158</v>
      </c>
      <c r="B27" s="165" t="s">
        <v>74</v>
      </c>
      <c r="C27" s="165"/>
      <c r="D27" s="121"/>
      <c r="E27" s="121"/>
      <c r="F27" s="153">
        <f t="shared" si="2"/>
        <v>0</v>
      </c>
      <c r="G27" s="126"/>
      <c r="H27" s="89"/>
    </row>
    <row r="28" spans="1:8" x14ac:dyDescent="0.3">
      <c r="A28" s="115" t="s">
        <v>159</v>
      </c>
      <c r="B28" s="165" t="s">
        <v>76</v>
      </c>
      <c r="C28" s="165"/>
      <c r="D28" s="121"/>
      <c r="E28" s="121"/>
      <c r="F28" s="153">
        <f t="shared" si="2"/>
        <v>0</v>
      </c>
      <c r="G28" s="126"/>
      <c r="H28" s="89"/>
    </row>
    <row r="29" spans="1:8" x14ac:dyDescent="0.3">
      <c r="A29" s="125"/>
      <c r="B29" s="166"/>
      <c r="C29" s="166"/>
      <c r="D29" s="121"/>
      <c r="E29" s="121"/>
      <c r="F29" s="153">
        <f t="shared" si="2"/>
        <v>0</v>
      </c>
      <c r="G29" s="126"/>
      <c r="H29" s="89"/>
    </row>
    <row r="30" spans="1:8" x14ac:dyDescent="0.3">
      <c r="A30" s="118" t="s">
        <v>58</v>
      </c>
      <c r="B30" s="119" t="s">
        <v>77</v>
      </c>
      <c r="C30" s="120"/>
      <c r="D30" s="121"/>
      <c r="E30" s="121"/>
      <c r="F30" s="121"/>
      <c r="G30" s="91" t="str">
        <f>IF(ISNUMBER('1. Souhrn'!C19),'1. Souhrn'!C19,"x")</f>
        <v>x</v>
      </c>
      <c r="H30" s="90" t="str">
        <f>IF(G31&gt;G30,"Čerpání dotace nesmí být vyšší než je výše položky stanovená v rozhodnutí"," ")</f>
        <v xml:space="preserve"> </v>
      </c>
    </row>
    <row r="31" spans="1:8" s="14" customFormat="1" x14ac:dyDescent="0.3">
      <c r="A31" s="130" t="s">
        <v>63</v>
      </c>
      <c r="B31" s="180" t="s">
        <v>78</v>
      </c>
      <c r="C31" s="180"/>
      <c r="D31" s="131">
        <f>SUM(D32,D43)</f>
        <v>0</v>
      </c>
      <c r="E31" s="131">
        <f>SUM(E332,E43)</f>
        <v>0</v>
      </c>
      <c r="F31" s="131">
        <f>SUM(F32,F43)</f>
        <v>0</v>
      </c>
      <c r="G31" s="132">
        <f>SUM(G32,G43)</f>
        <v>0</v>
      </c>
      <c r="H31" s="117"/>
    </row>
    <row r="32" spans="1:8" s="14" customFormat="1" x14ac:dyDescent="0.3">
      <c r="A32" s="141" t="s">
        <v>63</v>
      </c>
      <c r="B32" s="171" t="s">
        <v>78</v>
      </c>
      <c r="C32" s="172"/>
      <c r="D32" s="137">
        <f>SUM(D33:D41)</f>
        <v>0</v>
      </c>
      <c r="E32" s="137">
        <f>SUM(E33:E41)</f>
        <v>0</v>
      </c>
      <c r="F32" s="137">
        <f>SUM(F33:F41)</f>
        <v>0</v>
      </c>
      <c r="G32" s="139">
        <f>SUM(G33:G41)</f>
        <v>0</v>
      </c>
      <c r="H32" s="117"/>
    </row>
    <row r="33" spans="1:8" x14ac:dyDescent="0.3">
      <c r="A33" s="115" t="s">
        <v>160</v>
      </c>
      <c r="B33" s="164" t="s">
        <v>62</v>
      </c>
      <c r="C33" s="164"/>
      <c r="D33" s="121"/>
      <c r="E33" s="121"/>
      <c r="F33" s="153">
        <f>SUM(D33:E33)</f>
        <v>0</v>
      </c>
      <c r="G33" s="126"/>
      <c r="H33" s="89"/>
    </row>
    <row r="34" spans="1:8" x14ac:dyDescent="0.3">
      <c r="A34" s="115" t="s">
        <v>161</v>
      </c>
      <c r="B34" s="164" t="s">
        <v>64</v>
      </c>
      <c r="C34" s="164"/>
      <c r="D34" s="121"/>
      <c r="E34" s="121"/>
      <c r="F34" s="153">
        <f t="shared" ref="F34:F37" si="3">SUM(D34:E34)</f>
        <v>0</v>
      </c>
      <c r="G34" s="126"/>
      <c r="H34" s="89"/>
    </row>
    <row r="35" spans="1:8" x14ac:dyDescent="0.3">
      <c r="A35" s="115" t="s">
        <v>162</v>
      </c>
      <c r="B35" s="164" t="s">
        <v>66</v>
      </c>
      <c r="C35" s="164"/>
      <c r="D35" s="121"/>
      <c r="E35" s="121"/>
      <c r="F35" s="153">
        <f t="shared" si="3"/>
        <v>0</v>
      </c>
      <c r="G35" s="126"/>
      <c r="H35" s="89"/>
    </row>
    <row r="36" spans="1:8" x14ac:dyDescent="0.3">
      <c r="A36" s="115" t="s">
        <v>163</v>
      </c>
      <c r="B36" s="164" t="s">
        <v>168</v>
      </c>
      <c r="C36" s="164"/>
      <c r="D36" s="121"/>
      <c r="E36" s="121"/>
      <c r="F36" s="153">
        <f t="shared" si="3"/>
        <v>0</v>
      </c>
      <c r="G36" s="126"/>
      <c r="H36" s="89"/>
    </row>
    <row r="37" spans="1:8" ht="15" customHeight="1" x14ac:dyDescent="0.3">
      <c r="A37" s="115" t="s">
        <v>164</v>
      </c>
      <c r="B37" s="164" t="s">
        <v>70</v>
      </c>
      <c r="C37" s="164"/>
      <c r="D37" s="121"/>
      <c r="E37" s="121"/>
      <c r="F37" s="153">
        <f t="shared" si="3"/>
        <v>0</v>
      </c>
      <c r="G37" s="126"/>
      <c r="H37" s="89"/>
    </row>
    <row r="38" spans="1:8" ht="15" customHeight="1" x14ac:dyDescent="0.3">
      <c r="A38" s="115" t="s">
        <v>165</v>
      </c>
      <c r="B38" s="164" t="s">
        <v>72</v>
      </c>
      <c r="C38" s="164"/>
      <c r="D38" s="121"/>
      <c r="E38" s="121"/>
      <c r="F38" s="153">
        <f t="shared" ref="F38:F51" si="4">SUM(D38:E38)</f>
        <v>0</v>
      </c>
      <c r="G38" s="126"/>
      <c r="H38" s="89"/>
    </row>
    <row r="39" spans="1:8" ht="15" customHeight="1" x14ac:dyDescent="0.3">
      <c r="A39" s="115" t="s">
        <v>166</v>
      </c>
      <c r="B39" s="165" t="s">
        <v>74</v>
      </c>
      <c r="C39" s="165"/>
      <c r="D39" s="121"/>
      <c r="E39" s="121"/>
      <c r="F39" s="153">
        <f t="shared" si="4"/>
        <v>0</v>
      </c>
      <c r="G39" s="126"/>
      <c r="H39" s="89"/>
    </row>
    <row r="40" spans="1:8" ht="15" customHeight="1" x14ac:dyDescent="0.3">
      <c r="A40" s="115" t="s">
        <v>167</v>
      </c>
      <c r="B40" s="167" t="s">
        <v>169</v>
      </c>
      <c r="C40" s="168"/>
      <c r="D40" s="121"/>
      <c r="E40" s="121"/>
      <c r="F40" s="153">
        <f>SUM(D40:E40)</f>
        <v>0</v>
      </c>
      <c r="G40" s="126"/>
      <c r="H40" s="89"/>
    </row>
    <row r="41" spans="1:8" ht="15" customHeight="1" x14ac:dyDescent="0.3">
      <c r="A41" s="115" t="s">
        <v>170</v>
      </c>
      <c r="B41" s="165" t="s">
        <v>79</v>
      </c>
      <c r="C41" s="165"/>
      <c r="D41" s="121"/>
      <c r="E41" s="121"/>
      <c r="F41" s="153">
        <f t="shared" si="4"/>
        <v>0</v>
      </c>
      <c r="G41" s="126"/>
      <c r="H41" s="89"/>
    </row>
    <row r="42" spans="1:8" ht="8.4" customHeight="1" x14ac:dyDescent="0.3">
      <c r="A42" s="115"/>
      <c r="B42" s="167"/>
      <c r="C42" s="168"/>
      <c r="D42" s="121"/>
      <c r="E42" s="121"/>
      <c r="F42" s="121"/>
      <c r="G42" s="126"/>
      <c r="H42" s="89"/>
    </row>
    <row r="43" spans="1:8" ht="15" customHeight="1" x14ac:dyDescent="0.3">
      <c r="A43" s="138" t="s">
        <v>65</v>
      </c>
      <c r="B43" s="169" t="s">
        <v>176</v>
      </c>
      <c r="C43" s="170"/>
      <c r="D43" s="137">
        <f>SUM(D44:D51)</f>
        <v>0</v>
      </c>
      <c r="E43" s="137">
        <f>SUM(E44:E51)</f>
        <v>0</v>
      </c>
      <c r="F43" s="137">
        <f>SUM(F44:F51)</f>
        <v>0</v>
      </c>
      <c r="G43" s="139">
        <f>SUM(G44:G51)</f>
        <v>0</v>
      </c>
      <c r="H43" s="89"/>
    </row>
    <row r="44" spans="1:8" ht="15" customHeight="1" x14ac:dyDescent="0.3">
      <c r="A44" s="115" t="s">
        <v>171</v>
      </c>
      <c r="B44" s="162" t="s">
        <v>80</v>
      </c>
      <c r="C44" s="163"/>
      <c r="D44" s="121"/>
      <c r="E44" s="121"/>
      <c r="F44" s="153">
        <f t="shared" si="4"/>
        <v>0</v>
      </c>
      <c r="G44" s="126"/>
      <c r="H44" s="89"/>
    </row>
    <row r="45" spans="1:8" ht="15" customHeight="1" x14ac:dyDescent="0.3">
      <c r="A45" s="115" t="s">
        <v>172</v>
      </c>
      <c r="B45" s="162" t="s">
        <v>81</v>
      </c>
      <c r="C45" s="163"/>
      <c r="D45" s="121"/>
      <c r="E45" s="121"/>
      <c r="F45" s="153">
        <f t="shared" si="4"/>
        <v>0</v>
      </c>
      <c r="G45" s="126"/>
      <c r="H45" s="89"/>
    </row>
    <row r="46" spans="1:8" ht="15" customHeight="1" x14ac:dyDescent="0.3">
      <c r="A46" s="140" t="s">
        <v>173</v>
      </c>
      <c r="B46" s="182" t="s">
        <v>82</v>
      </c>
      <c r="C46" s="182"/>
      <c r="D46" s="121"/>
      <c r="E46" s="121"/>
      <c r="F46" s="153">
        <f t="shared" si="4"/>
        <v>0</v>
      </c>
      <c r="G46" s="126"/>
      <c r="H46" s="89"/>
    </row>
    <row r="47" spans="1:8" ht="15" customHeight="1" x14ac:dyDescent="0.3">
      <c r="A47" s="115" t="s">
        <v>174</v>
      </c>
      <c r="B47" s="182" t="s">
        <v>83</v>
      </c>
      <c r="C47" s="182"/>
      <c r="D47" s="121"/>
      <c r="E47" s="121"/>
      <c r="F47" s="153">
        <f t="shared" si="4"/>
        <v>0</v>
      </c>
      <c r="G47" s="126"/>
      <c r="H47" s="89"/>
    </row>
    <row r="48" spans="1:8" ht="15" customHeight="1" x14ac:dyDescent="0.3">
      <c r="A48" s="115" t="s">
        <v>175</v>
      </c>
      <c r="B48" s="181" t="s">
        <v>84</v>
      </c>
      <c r="C48" s="181"/>
      <c r="D48" s="121"/>
      <c r="E48" s="121"/>
      <c r="F48" s="153">
        <f t="shared" si="4"/>
        <v>0</v>
      </c>
      <c r="G48" s="126"/>
      <c r="H48" s="89"/>
    </row>
    <row r="49" spans="1:8" ht="15" customHeight="1" x14ac:dyDescent="0.3">
      <c r="A49" s="115"/>
      <c r="B49" s="182"/>
      <c r="C49" s="182"/>
      <c r="D49" s="121"/>
      <c r="E49" s="121"/>
      <c r="F49" s="153">
        <f t="shared" si="4"/>
        <v>0</v>
      </c>
      <c r="G49" s="126"/>
      <c r="H49" s="89"/>
    </row>
    <row r="50" spans="1:8" ht="15" customHeight="1" x14ac:dyDescent="0.3">
      <c r="A50" s="115"/>
      <c r="B50" s="182"/>
      <c r="C50" s="182"/>
      <c r="D50" s="121"/>
      <c r="E50" s="121"/>
      <c r="F50" s="153">
        <f t="shared" si="4"/>
        <v>0</v>
      </c>
      <c r="G50" s="126"/>
      <c r="H50" s="89"/>
    </row>
    <row r="51" spans="1:8" ht="15" customHeight="1" x14ac:dyDescent="0.3">
      <c r="A51" s="115"/>
      <c r="B51" s="181"/>
      <c r="C51" s="181"/>
      <c r="D51" s="121"/>
      <c r="E51" s="121"/>
      <c r="F51" s="153">
        <f t="shared" si="4"/>
        <v>0</v>
      </c>
      <c r="G51" s="126"/>
      <c r="H51" s="89"/>
    </row>
    <row r="52" spans="1:8" ht="5.4" customHeight="1" x14ac:dyDescent="0.3">
      <c r="A52" s="125"/>
      <c r="B52" s="179"/>
      <c r="C52" s="179"/>
      <c r="D52" s="121"/>
      <c r="E52" s="121"/>
      <c r="F52" s="121"/>
      <c r="G52" s="126"/>
      <c r="H52" s="89"/>
    </row>
    <row r="53" spans="1:8" x14ac:dyDescent="0.3">
      <c r="A53" s="133" t="s">
        <v>85</v>
      </c>
      <c r="B53" s="176" t="s">
        <v>86</v>
      </c>
      <c r="C53" s="176"/>
      <c r="D53" s="134">
        <f>SUM(D54:D59)</f>
        <v>0</v>
      </c>
      <c r="E53" s="134">
        <f>SUM(E54:E59)</f>
        <v>0</v>
      </c>
      <c r="F53" s="134">
        <f>SUM(F54:F59)</f>
        <v>0</v>
      </c>
      <c r="G53" s="134">
        <f>SUM(G54:G59)</f>
        <v>0</v>
      </c>
      <c r="H53" s="89"/>
    </row>
    <row r="54" spans="1:8" x14ac:dyDescent="0.3">
      <c r="A54" s="125" t="s">
        <v>87</v>
      </c>
      <c r="B54" s="173" t="s">
        <v>88</v>
      </c>
      <c r="C54" s="173"/>
      <c r="D54" s="121"/>
      <c r="E54" s="121"/>
      <c r="F54" s="153">
        <f t="shared" ref="F54:F60" si="5">SUM(D54:E54)</f>
        <v>0</v>
      </c>
      <c r="G54" s="135"/>
      <c r="H54" s="89"/>
    </row>
    <row r="55" spans="1:8" x14ac:dyDescent="0.3">
      <c r="A55" s="125" t="s">
        <v>89</v>
      </c>
      <c r="B55" s="173" t="s">
        <v>90</v>
      </c>
      <c r="C55" s="173"/>
      <c r="D55" s="121"/>
      <c r="E55" s="121"/>
      <c r="F55" s="153">
        <f t="shared" si="5"/>
        <v>0</v>
      </c>
      <c r="G55" s="135"/>
      <c r="H55" s="89"/>
    </row>
    <row r="56" spans="1:8" x14ac:dyDescent="0.3">
      <c r="A56" s="125" t="s">
        <v>91</v>
      </c>
      <c r="B56" s="173" t="s">
        <v>92</v>
      </c>
      <c r="C56" s="173"/>
      <c r="D56" s="121"/>
      <c r="E56" s="121"/>
      <c r="F56" s="153">
        <f t="shared" si="5"/>
        <v>0</v>
      </c>
      <c r="G56" s="135"/>
      <c r="H56" s="89"/>
    </row>
    <row r="57" spans="1:8" x14ac:dyDescent="0.3">
      <c r="A57" s="125" t="s">
        <v>93</v>
      </c>
      <c r="B57" s="173" t="s">
        <v>94</v>
      </c>
      <c r="C57" s="173"/>
      <c r="D57" s="121"/>
      <c r="E57" s="121"/>
      <c r="F57" s="153">
        <f t="shared" si="5"/>
        <v>0</v>
      </c>
      <c r="G57" s="135"/>
      <c r="H57" s="89"/>
    </row>
    <row r="58" spans="1:8" x14ac:dyDescent="0.3">
      <c r="A58" s="125" t="s">
        <v>95</v>
      </c>
      <c r="B58" s="173" t="s">
        <v>96</v>
      </c>
      <c r="C58" s="173"/>
      <c r="D58" s="121"/>
      <c r="E58" s="121"/>
      <c r="F58" s="153">
        <f t="shared" si="5"/>
        <v>0</v>
      </c>
      <c r="G58" s="135"/>
      <c r="H58" s="89"/>
    </row>
    <row r="59" spans="1:8" x14ac:dyDescent="0.3">
      <c r="A59" s="125" t="s">
        <v>97</v>
      </c>
      <c r="B59" s="173" t="s">
        <v>98</v>
      </c>
      <c r="C59" s="173"/>
      <c r="D59" s="121"/>
      <c r="E59" s="121"/>
      <c r="F59" s="153">
        <f t="shared" si="5"/>
        <v>0</v>
      </c>
      <c r="G59" s="135"/>
      <c r="H59" s="89"/>
    </row>
    <row r="60" spans="1:8" x14ac:dyDescent="0.3">
      <c r="A60" s="125" t="s">
        <v>99</v>
      </c>
      <c r="B60" s="177" t="s">
        <v>84</v>
      </c>
      <c r="C60" s="178"/>
      <c r="D60" s="121"/>
      <c r="E60" s="121"/>
      <c r="F60" s="153">
        <f t="shared" si="5"/>
        <v>0</v>
      </c>
      <c r="G60" s="135"/>
      <c r="H60" s="89"/>
    </row>
    <row r="61" spans="1:8" x14ac:dyDescent="0.3">
      <c r="B61" s="32"/>
      <c r="C61" s="32"/>
      <c r="D61" s="33"/>
      <c r="E61" s="33"/>
      <c r="F61" s="33"/>
    </row>
    <row r="62" spans="1:8" x14ac:dyDescent="0.3">
      <c r="A62" s="4"/>
      <c r="B62" s="16" t="s">
        <v>100</v>
      </c>
      <c r="C62" s="17"/>
      <c r="D62" s="15"/>
      <c r="E62" s="15"/>
      <c r="F62" s="15"/>
      <c r="G62" s="2"/>
    </row>
    <row r="63" spans="1:8" ht="29.25" customHeight="1" x14ac:dyDescent="0.3">
      <c r="A63" s="4"/>
      <c r="B63" s="174" t="s">
        <v>101</v>
      </c>
      <c r="C63" s="174"/>
      <c r="D63" s="174"/>
      <c r="E63" s="174"/>
      <c r="F63" s="174"/>
      <c r="G63" s="174"/>
    </row>
    <row r="64" spans="1:8" ht="14.25" customHeight="1" x14ac:dyDescent="0.3">
      <c r="A64" s="4"/>
      <c r="B64" s="175" t="s">
        <v>102</v>
      </c>
      <c r="C64" s="175"/>
      <c r="D64" s="175"/>
      <c r="E64" s="175"/>
      <c r="F64" s="175"/>
      <c r="G64" s="175"/>
    </row>
    <row r="65" spans="1:7" ht="32.25" customHeight="1" x14ac:dyDescent="0.3">
      <c r="A65" s="4"/>
      <c r="B65" s="175"/>
      <c r="C65" s="175"/>
      <c r="D65" s="175"/>
      <c r="E65" s="175"/>
      <c r="F65" s="175"/>
      <c r="G65" s="175"/>
    </row>
    <row r="66" spans="1:7" x14ac:dyDescent="0.3">
      <c r="A66" s="4"/>
      <c r="B66" s="18"/>
      <c r="C66" s="17"/>
      <c r="D66" s="15"/>
      <c r="E66" s="15"/>
      <c r="F66" s="15"/>
      <c r="G66" s="2"/>
    </row>
    <row r="68" spans="1:7" ht="14.4" x14ac:dyDescent="0.3">
      <c r="B68" s="26"/>
      <c r="C68" s="26"/>
      <c r="D68" s="26"/>
      <c r="E68" s="26"/>
      <c r="F68" s="26"/>
    </row>
  </sheetData>
  <sheetProtection formatCells="0" formatColumns="0" formatRows="0" insertColumns="0" insertRows="0" insertHyperlinks="0" deleteColumns="0" deleteRows="0"/>
  <mergeCells count="57">
    <mergeCell ref="A1:B1"/>
    <mergeCell ref="D1:F1"/>
    <mergeCell ref="B14:C14"/>
    <mergeCell ref="B15:C15"/>
    <mergeCell ref="B18:C18"/>
    <mergeCell ref="B20:C20"/>
    <mergeCell ref="A6:C6"/>
    <mergeCell ref="B8:C8"/>
    <mergeCell ref="B9:C9"/>
    <mergeCell ref="B10:C10"/>
    <mergeCell ref="B11:C11"/>
    <mergeCell ref="B12:C12"/>
    <mergeCell ref="B7:C7"/>
    <mergeCell ref="B16:C16"/>
    <mergeCell ref="B17:C17"/>
    <mergeCell ref="B52:C52"/>
    <mergeCell ref="B31:C31"/>
    <mergeCell ref="B33:C33"/>
    <mergeCell ref="B34:C34"/>
    <mergeCell ref="B35:C35"/>
    <mergeCell ref="B36:C36"/>
    <mergeCell ref="B48:C48"/>
    <mergeCell ref="B49:C49"/>
    <mergeCell ref="B50:C50"/>
    <mergeCell ref="B38:C38"/>
    <mergeCell ref="B46:C46"/>
    <mergeCell ref="B47:C47"/>
    <mergeCell ref="B39:C39"/>
    <mergeCell ref="B41:C41"/>
    <mergeCell ref="B51:C51"/>
    <mergeCell ref="B44:C44"/>
    <mergeCell ref="B59:C59"/>
    <mergeCell ref="B63:G63"/>
    <mergeCell ref="B64:G64"/>
    <mergeCell ref="B65:G65"/>
    <mergeCell ref="B53:C53"/>
    <mergeCell ref="B54:C54"/>
    <mergeCell ref="B55:C55"/>
    <mergeCell ref="B56:C56"/>
    <mergeCell ref="B57:C57"/>
    <mergeCell ref="B58:C58"/>
    <mergeCell ref="B60:C60"/>
    <mergeCell ref="B45:C45"/>
    <mergeCell ref="B37:C37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43:C43"/>
    <mergeCell ref="B40:C40"/>
    <mergeCell ref="B32:C32"/>
  </mergeCells>
  <conditionalFormatting sqref="G9:G18 G21:G28 G33:G41 G44:G51">
    <cfRule type="expression" dxfId="1" priority="1">
      <formula>G9&gt;D9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zoomScaleNormal="100" workbookViewId="0">
      <selection activeCell="G27" sqref="G27"/>
    </sheetView>
  </sheetViews>
  <sheetFormatPr defaultColWidth="9.109375" defaultRowHeight="13.8" x14ac:dyDescent="0.3"/>
  <cols>
    <col min="1" max="1" width="4.88671875" style="12" customWidth="1"/>
    <col min="2" max="2" width="29.5546875" style="27" customWidth="1"/>
    <col min="3" max="3" width="33.5546875" style="28" customWidth="1"/>
    <col min="4" max="4" width="17.109375" style="29" customWidth="1"/>
    <col min="5" max="5" width="13.44140625" style="29" customWidth="1"/>
    <col min="6" max="6" width="18" style="29" customWidth="1"/>
    <col min="7" max="7" width="46.6640625" style="13" customWidth="1"/>
    <col min="8" max="16384" width="9.109375" style="3"/>
  </cols>
  <sheetData>
    <row r="1" spans="1:7" ht="18" customHeight="1" x14ac:dyDescent="0.3">
      <c r="A1" s="211" t="s">
        <v>103</v>
      </c>
      <c r="B1" s="211"/>
      <c r="C1" s="19"/>
      <c r="D1" s="193" t="s">
        <v>104</v>
      </c>
      <c r="E1" s="193"/>
      <c r="F1" s="193"/>
      <c r="G1" s="2"/>
    </row>
    <row r="2" spans="1:7" s="9" customFormat="1" ht="14.25" customHeight="1" thickBot="1" x14ac:dyDescent="0.35">
      <c r="A2" s="20"/>
      <c r="B2" s="21"/>
      <c r="C2" s="22"/>
      <c r="D2" s="23" t="s">
        <v>105</v>
      </c>
      <c r="E2" s="7" t="s">
        <v>106</v>
      </c>
      <c r="F2" s="7" t="s">
        <v>107</v>
      </c>
      <c r="G2" s="8" t="s">
        <v>108</v>
      </c>
    </row>
    <row r="3" spans="1:7" ht="14.4" thickBot="1" x14ac:dyDescent="0.35">
      <c r="A3" s="39" t="s">
        <v>44</v>
      </c>
      <c r="B3" s="212" t="s">
        <v>109</v>
      </c>
      <c r="C3" s="213"/>
      <c r="D3" s="66">
        <f>SUM(D4:D11)</f>
        <v>0</v>
      </c>
      <c r="E3" s="66">
        <f>SUM(E4:E11)</f>
        <v>0</v>
      </c>
      <c r="F3" s="67">
        <f>SUM(F4:F11)</f>
        <v>0</v>
      </c>
      <c r="G3" s="57"/>
    </row>
    <row r="4" spans="1:7" ht="29.1" customHeight="1" x14ac:dyDescent="0.3">
      <c r="A4" s="40" t="s">
        <v>47</v>
      </c>
      <c r="B4" s="214" t="s">
        <v>110</v>
      </c>
      <c r="C4" s="215"/>
      <c r="D4" s="45"/>
      <c r="E4" s="46"/>
      <c r="F4" s="142">
        <f>SUM(Tabulka10[[#This Row],[Bez DPH]],E4)</f>
        <v>0</v>
      </c>
      <c r="G4" s="43"/>
    </row>
    <row r="5" spans="1:7" ht="15" customHeight="1" x14ac:dyDescent="0.3">
      <c r="A5" s="41" t="s">
        <v>49</v>
      </c>
      <c r="B5" s="218" t="s">
        <v>183</v>
      </c>
      <c r="C5" s="219"/>
      <c r="D5" s="48"/>
      <c r="E5" s="11"/>
      <c r="F5" s="143">
        <f>SUM(Tabulka10[[#This Row],[Bez DPH]],E5)</f>
        <v>0</v>
      </c>
      <c r="G5" s="44"/>
    </row>
    <row r="6" spans="1:7" x14ac:dyDescent="0.3">
      <c r="A6" s="41" t="s">
        <v>50</v>
      </c>
      <c r="B6" s="216" t="s">
        <v>111</v>
      </c>
      <c r="C6" s="217"/>
      <c r="D6" s="48"/>
      <c r="E6" s="24"/>
      <c r="F6" s="143">
        <f>SUM(Tabulka10[[#This Row],[Bez DPH]],E6)</f>
        <v>0</v>
      </c>
      <c r="G6" s="44"/>
    </row>
    <row r="7" spans="1:7" x14ac:dyDescent="0.3">
      <c r="A7" s="41" t="s">
        <v>51</v>
      </c>
      <c r="B7" s="205"/>
      <c r="C7" s="206"/>
      <c r="D7" s="48"/>
      <c r="E7" s="11"/>
      <c r="F7" s="143">
        <f>SUM(Tabulka10[[#This Row],[Bez DPH]],E7)</f>
        <v>0</v>
      </c>
      <c r="G7" s="44"/>
    </row>
    <row r="8" spans="1:7" x14ac:dyDescent="0.3">
      <c r="A8" s="41" t="s">
        <v>52</v>
      </c>
      <c r="B8" s="205"/>
      <c r="C8" s="206"/>
      <c r="D8" s="48"/>
      <c r="E8" s="11"/>
      <c r="F8" s="55">
        <f>SUM(Tabulka10[[#This Row],[Bez DPH]],E8)</f>
        <v>0</v>
      </c>
      <c r="G8" s="44"/>
    </row>
    <row r="9" spans="1:7" x14ac:dyDescent="0.3">
      <c r="A9" s="41" t="s">
        <v>53</v>
      </c>
      <c r="B9" s="205"/>
      <c r="C9" s="206"/>
      <c r="D9" s="48"/>
      <c r="E9" s="11"/>
      <c r="F9" s="55">
        <f>SUM(Tabulka10[[#This Row],[Bez DPH]],E9)</f>
        <v>0</v>
      </c>
      <c r="G9" s="44"/>
    </row>
    <row r="10" spans="1:7" x14ac:dyDescent="0.3">
      <c r="A10" s="41" t="s">
        <v>54</v>
      </c>
      <c r="B10" s="205"/>
      <c r="C10" s="206"/>
      <c r="D10" s="48"/>
      <c r="E10" s="11"/>
      <c r="F10" s="144">
        <f>SUM(Tabulka10[[#This Row],[Bez DPH]],E10)</f>
        <v>0</v>
      </c>
      <c r="G10" s="58"/>
    </row>
    <row r="11" spans="1:7" ht="14.4" thickBot="1" x14ac:dyDescent="0.35">
      <c r="A11" s="42" t="s">
        <v>55</v>
      </c>
      <c r="B11" s="207"/>
      <c r="C11" s="208"/>
      <c r="D11" s="49"/>
      <c r="E11" s="50"/>
      <c r="F11" s="145">
        <f>SUM(Tabulka10[[#This Row],[Bez DPH]],E11)</f>
        <v>0</v>
      </c>
      <c r="G11" s="44"/>
    </row>
    <row r="12" spans="1:7" ht="13.5" customHeight="1" thickBot="1" x14ac:dyDescent="0.35">
      <c r="A12" s="39" t="s">
        <v>58</v>
      </c>
      <c r="B12" s="51" t="s">
        <v>112</v>
      </c>
      <c r="C12" s="52"/>
      <c r="D12" s="65">
        <f>SUM(D13:D22)</f>
        <v>0</v>
      </c>
      <c r="E12" s="65">
        <f>SUM(E13:E22)</f>
        <v>0</v>
      </c>
      <c r="F12" s="67">
        <f>SUM(F13:F22)</f>
        <v>0</v>
      </c>
      <c r="G12" s="113"/>
    </row>
    <row r="13" spans="1:7" ht="15" customHeight="1" x14ac:dyDescent="0.3">
      <c r="A13" s="40" t="s">
        <v>61</v>
      </c>
      <c r="B13" s="209" t="s">
        <v>113</v>
      </c>
      <c r="C13" s="210"/>
      <c r="D13" s="53"/>
      <c r="E13" s="46"/>
      <c r="F13" s="47">
        <f>SUM(D13:E13)</f>
        <v>0</v>
      </c>
      <c r="G13" s="43"/>
    </row>
    <row r="14" spans="1:7" x14ac:dyDescent="0.3">
      <c r="A14" s="41" t="s">
        <v>63</v>
      </c>
      <c r="B14" s="199" t="s">
        <v>114</v>
      </c>
      <c r="C14" s="200"/>
      <c r="D14" s="54"/>
      <c r="E14" s="10"/>
      <c r="F14" s="55">
        <f t="shared" ref="F14:F22" si="0">SUM(D14:E14)</f>
        <v>0</v>
      </c>
      <c r="G14" s="44"/>
    </row>
    <row r="15" spans="1:7" x14ac:dyDescent="0.3">
      <c r="A15" s="41" t="s">
        <v>65</v>
      </c>
      <c r="B15" s="199" t="s">
        <v>115</v>
      </c>
      <c r="C15" s="200"/>
      <c r="D15" s="54"/>
      <c r="E15" s="10"/>
      <c r="F15" s="55">
        <f t="shared" si="0"/>
        <v>0</v>
      </c>
      <c r="G15" s="44"/>
    </row>
    <row r="16" spans="1:7" x14ac:dyDescent="0.3">
      <c r="A16" s="41" t="s">
        <v>67</v>
      </c>
      <c r="B16" s="199" t="s">
        <v>116</v>
      </c>
      <c r="C16" s="200"/>
      <c r="D16" s="54"/>
      <c r="E16" s="11"/>
      <c r="F16" s="55">
        <f t="shared" si="0"/>
        <v>0</v>
      </c>
      <c r="G16" s="44"/>
    </row>
    <row r="17" spans="1:7" x14ac:dyDescent="0.3">
      <c r="A17" s="41" t="s">
        <v>69</v>
      </c>
      <c r="B17" s="199" t="s">
        <v>117</v>
      </c>
      <c r="C17" s="200"/>
      <c r="D17" s="54"/>
      <c r="E17" s="11"/>
      <c r="F17" s="55">
        <f t="shared" si="0"/>
        <v>0</v>
      </c>
      <c r="G17" s="44"/>
    </row>
    <row r="18" spans="1:7" x14ac:dyDescent="0.3">
      <c r="A18" s="41" t="s">
        <v>71</v>
      </c>
      <c r="B18" s="199" t="s">
        <v>118</v>
      </c>
      <c r="C18" s="200"/>
      <c r="D18" s="54"/>
      <c r="E18" s="11"/>
      <c r="F18" s="55">
        <f t="shared" si="0"/>
        <v>0</v>
      </c>
      <c r="G18" s="44"/>
    </row>
    <row r="19" spans="1:7" x14ac:dyDescent="0.3">
      <c r="A19" s="41" t="s">
        <v>73</v>
      </c>
      <c r="B19" s="199" t="s">
        <v>119</v>
      </c>
      <c r="C19" s="200"/>
      <c r="D19" s="54"/>
      <c r="E19" s="11"/>
      <c r="F19" s="55">
        <f t="shared" si="0"/>
        <v>0</v>
      </c>
      <c r="G19" s="44"/>
    </row>
    <row r="20" spans="1:7" x14ac:dyDescent="0.3">
      <c r="A20" s="41" t="s">
        <v>75</v>
      </c>
      <c r="B20" s="199" t="s">
        <v>121</v>
      </c>
      <c r="C20" s="200"/>
      <c r="D20" s="54"/>
      <c r="E20" s="11"/>
      <c r="F20" s="55">
        <f t="shared" si="0"/>
        <v>0</v>
      </c>
      <c r="G20" s="44"/>
    </row>
    <row r="21" spans="1:7" ht="14.4" customHeight="1" x14ac:dyDescent="0.3">
      <c r="A21" s="146" t="s">
        <v>120</v>
      </c>
      <c r="B21" s="205" t="s">
        <v>184</v>
      </c>
      <c r="C21" s="206"/>
      <c r="D21" s="147"/>
      <c r="E21" s="11"/>
      <c r="F21" s="143">
        <f>SUM(D21:E21)</f>
        <v>0</v>
      </c>
      <c r="G21" s="44"/>
    </row>
    <row r="22" spans="1:7" ht="45.6" customHeight="1" thickBot="1" x14ac:dyDescent="0.35">
      <c r="A22" s="59" t="s">
        <v>122</v>
      </c>
      <c r="B22" s="194" t="s">
        <v>185</v>
      </c>
      <c r="C22" s="195"/>
      <c r="D22" s="148"/>
      <c r="E22" s="149"/>
      <c r="F22" s="150">
        <f t="shared" si="0"/>
        <v>0</v>
      </c>
      <c r="G22" s="44"/>
    </row>
    <row r="23" spans="1:7" ht="15.75" customHeight="1" thickBot="1" x14ac:dyDescent="0.35">
      <c r="A23" s="56"/>
      <c r="B23" s="203" t="s">
        <v>123</v>
      </c>
      <c r="C23" s="203"/>
      <c r="D23" s="196">
        <f>SUM(F3,F12)-SUM(E3,E12)</f>
        <v>0</v>
      </c>
      <c r="E23" s="197"/>
      <c r="F23" s="198"/>
      <c r="G23" s="2"/>
    </row>
    <row r="24" spans="1:7" ht="15.75" customHeight="1" thickBot="1" x14ac:dyDescent="0.35">
      <c r="A24" s="56"/>
      <c r="B24" s="201" t="s">
        <v>124</v>
      </c>
      <c r="C24" s="202"/>
      <c r="D24" s="196">
        <f>+'2. Náklady'!C4</f>
        <v>0</v>
      </c>
      <c r="E24" s="197"/>
      <c r="F24" s="198"/>
      <c r="G24" s="2"/>
    </row>
    <row r="25" spans="1:7" ht="15.75" customHeight="1" thickBot="1" x14ac:dyDescent="0.35">
      <c r="A25" s="56"/>
      <c r="B25" s="203" t="s">
        <v>125</v>
      </c>
      <c r="C25" s="204"/>
      <c r="D25" s="196">
        <f>D23-D24</f>
        <v>0</v>
      </c>
      <c r="E25" s="197"/>
      <c r="F25" s="198"/>
      <c r="G25" s="2"/>
    </row>
    <row r="26" spans="1:7" ht="18" customHeight="1" x14ac:dyDescent="0.3">
      <c r="A26" s="4"/>
      <c r="B26" s="25"/>
      <c r="C26" s="17"/>
      <c r="D26" s="61"/>
      <c r="E26" s="61"/>
      <c r="F26" s="62"/>
      <c r="G26" s="2"/>
    </row>
    <row r="27" spans="1:7" ht="15" customHeight="1" x14ac:dyDescent="0.25">
      <c r="A27" s="63"/>
      <c r="B27" s="60"/>
      <c r="C27" s="61"/>
      <c r="D27" s="64"/>
      <c r="E27" s="64"/>
      <c r="F27" s="64"/>
      <c r="G27" s="2"/>
    </row>
    <row r="28" spans="1:7" ht="13.5" customHeight="1" x14ac:dyDescent="0.3">
      <c r="A28" s="64"/>
      <c r="B28" s="64"/>
      <c r="C28" s="64"/>
      <c r="D28" s="26"/>
      <c r="E28" s="26"/>
      <c r="F28" s="26"/>
      <c r="G28" s="2"/>
    </row>
    <row r="29" spans="1:7" ht="14.4" x14ac:dyDescent="0.3">
      <c r="B29" s="26"/>
      <c r="C29" s="26"/>
    </row>
  </sheetData>
  <sheetProtection formatCells="0" formatColumns="0" formatRows="0" insertColumns="0" insertRows="0" insertHyperlinks="0" deleteColumns="0" deleteRows="0"/>
  <mergeCells count="27">
    <mergeCell ref="A1:B1"/>
    <mergeCell ref="D1:F1"/>
    <mergeCell ref="B3:C3"/>
    <mergeCell ref="B4:C4"/>
    <mergeCell ref="B7:C7"/>
    <mergeCell ref="B6:C6"/>
    <mergeCell ref="B5:C5"/>
    <mergeCell ref="B16:C16"/>
    <mergeCell ref="B8:C8"/>
    <mergeCell ref="B9:C9"/>
    <mergeCell ref="B10:C10"/>
    <mergeCell ref="B11:C11"/>
    <mergeCell ref="B13:C13"/>
    <mergeCell ref="B14:C14"/>
    <mergeCell ref="B15:C15"/>
    <mergeCell ref="B22:C22"/>
    <mergeCell ref="D23:F23"/>
    <mergeCell ref="D25:F25"/>
    <mergeCell ref="B17:C17"/>
    <mergeCell ref="B18:C18"/>
    <mergeCell ref="B19:C19"/>
    <mergeCell ref="B20:C20"/>
    <mergeCell ref="D24:F24"/>
    <mergeCell ref="B24:C24"/>
    <mergeCell ref="B25:C25"/>
    <mergeCell ref="B23:C23"/>
    <mergeCell ref="B21:C21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zoomScale="80" zoomScaleNormal="80" workbookViewId="0">
      <pane ySplit="9" topLeftCell="A10" activePane="bottomLeft" state="frozen"/>
      <selection pane="bottomLeft" activeCell="L10" sqref="L10"/>
    </sheetView>
  </sheetViews>
  <sheetFormatPr defaultRowHeight="14.4" x14ac:dyDescent="0.3"/>
  <cols>
    <col min="1" max="1" width="4" bestFit="1" customWidth="1"/>
    <col min="2" max="2" width="16" customWidth="1"/>
    <col min="3" max="3" width="22.33203125" customWidth="1"/>
    <col min="4" max="4" width="41.88671875" bestFit="1" customWidth="1"/>
    <col min="5" max="5" width="14.109375" customWidth="1"/>
    <col min="6" max="6" width="50.109375" customWidth="1"/>
    <col min="7" max="7" width="15.44140625" customWidth="1"/>
    <col min="8" max="8" width="12.5546875" customWidth="1"/>
    <col min="9" max="9" width="14.44140625" customWidth="1"/>
    <col min="11" max="11" width="13.6640625" bestFit="1" customWidth="1"/>
    <col min="12" max="12" width="14.33203125" customWidth="1"/>
    <col min="13" max="13" width="13" bestFit="1" customWidth="1"/>
    <col min="15" max="15" width="18.5546875" customWidth="1"/>
    <col min="16" max="17" width="10.109375" bestFit="1" customWidth="1"/>
  </cols>
  <sheetData>
    <row r="1" spans="1:22" ht="17.25" customHeight="1" x14ac:dyDescent="0.35">
      <c r="A1" s="75" t="s">
        <v>126</v>
      </c>
      <c r="B1" s="75" t="s">
        <v>127</v>
      </c>
      <c r="C1" s="74"/>
      <c r="D1" s="74"/>
      <c r="H1" s="220" t="s">
        <v>128</v>
      </c>
      <c r="I1" s="221"/>
    </row>
    <row r="2" spans="1:22" ht="43.5" customHeight="1" x14ac:dyDescent="0.3">
      <c r="G2" s="88" t="s">
        <v>129</v>
      </c>
      <c r="H2" s="88" t="s">
        <v>130</v>
      </c>
      <c r="I2" s="88" t="s">
        <v>131</v>
      </c>
    </row>
    <row r="3" spans="1:22" x14ac:dyDescent="0.3">
      <c r="C3" s="222" t="s">
        <v>189</v>
      </c>
      <c r="D3" s="222"/>
      <c r="F3" s="78" t="s">
        <v>24</v>
      </c>
      <c r="G3" s="84">
        <f>'1. Souhrn'!C21</f>
        <v>0</v>
      </c>
      <c r="H3" s="84">
        <f>'2. Náklady'!C5</f>
        <v>0</v>
      </c>
      <c r="I3" s="87">
        <f>SUM(I4:I6)</f>
        <v>0</v>
      </c>
    </row>
    <row r="4" spans="1:22" x14ac:dyDescent="0.3">
      <c r="C4" s="151" t="s">
        <v>187</v>
      </c>
      <c r="D4" s="152" t="s">
        <v>188</v>
      </c>
      <c r="F4" s="78" t="s">
        <v>21</v>
      </c>
      <c r="G4" s="84">
        <f>'1. Souhrn'!C17</f>
        <v>0</v>
      </c>
      <c r="H4" s="84">
        <f>'2. Náklady'!G8</f>
        <v>0</v>
      </c>
      <c r="I4" s="87">
        <f>SUMIF(G10:G159, "I",L10:L159)</f>
        <v>0</v>
      </c>
      <c r="J4" s="86" t="str">
        <f>_xlfn.IFS(I4&gt;G4,"Čerpání dotace nesmí být vyšší než je výše položky stanovená v rozhodnutí.",H4&lt;&gt;I4,"Listy 2. Náklady a 4. Seznam dokladů musí být v souladu.",TRUE," ")</f>
        <v xml:space="preserve"> </v>
      </c>
    </row>
    <row r="5" spans="1:22" x14ac:dyDescent="0.3">
      <c r="B5" s="152" t="s">
        <v>178</v>
      </c>
      <c r="C5" s="154">
        <f>SUMIF(G10:G159,"II.2",L10:L159)</f>
        <v>0</v>
      </c>
      <c r="D5" s="84">
        <f>'2. Náklady'!G32</f>
        <v>0</v>
      </c>
      <c r="F5" s="78" t="s">
        <v>181</v>
      </c>
      <c r="G5" s="84">
        <f>'1. Souhrn'!C18</f>
        <v>0</v>
      </c>
      <c r="H5" s="84">
        <f>'2. Náklady'!G20</f>
        <v>0</v>
      </c>
      <c r="I5" s="87">
        <f>SUMIF(G10:G159, "II.1",L10:L159)</f>
        <v>0</v>
      </c>
      <c r="J5" s="86" t="str">
        <f>_xlfn.IFS(I5&gt;G5,"Čerpání dotace nesmí být vyšší než je výše položky stanovená v rozhodnutí.",H5&lt;&gt;I5,"Listy 2. Náklady a 4. Seznam dokladů musí být v souladu.",TRUE," ")</f>
        <v xml:space="preserve"> </v>
      </c>
    </row>
    <row r="6" spans="1:22" x14ac:dyDescent="0.3">
      <c r="B6" s="152" t="s">
        <v>186</v>
      </c>
      <c r="C6" s="154">
        <f>SUMIF(G10:G159,"II.3",L10:L159)</f>
        <v>0</v>
      </c>
      <c r="D6" s="84">
        <f>'2. Náklady'!G43</f>
        <v>0</v>
      </c>
      <c r="F6" s="78" t="s">
        <v>182</v>
      </c>
      <c r="G6" s="84">
        <f>'1. Souhrn'!C19</f>
        <v>0</v>
      </c>
      <c r="H6" s="84">
        <f>'2. Náklady'!G31</f>
        <v>0</v>
      </c>
      <c r="I6" s="87">
        <f>(SUMIF(G10:G159,"II.2",L10:L159)+SUMIF(G10:G159,"II.3",L10:L159))</f>
        <v>0</v>
      </c>
      <c r="J6" s="86" t="str">
        <f>_xlfn.IFS(I6&gt;G6,"Čerpání dotace nesmí být vyšší než je výše položky stanovená v rozhodnutí.",H6&lt;&gt;I6,"Listy 2. Náklady a 4. Seznam dokladů musí být v souladu.",TRUE," ")</f>
        <v xml:space="preserve"> </v>
      </c>
    </row>
    <row r="7" spans="1:22" ht="12.6" customHeight="1" x14ac:dyDescent="0.3">
      <c r="D7" s="80"/>
      <c r="E7" s="80"/>
      <c r="F7" s="81"/>
    </row>
    <row r="8" spans="1:22" x14ac:dyDescent="0.3">
      <c r="B8" s="79" t="s">
        <v>132</v>
      </c>
      <c r="L8" s="77" t="s">
        <v>133</v>
      </c>
    </row>
    <row r="9" spans="1:22" ht="70.2" x14ac:dyDescent="0.3">
      <c r="A9" s="69" t="s">
        <v>134</v>
      </c>
      <c r="B9" s="72" t="s">
        <v>135</v>
      </c>
      <c r="C9" s="71" t="s">
        <v>136</v>
      </c>
      <c r="D9" s="69" t="s">
        <v>137</v>
      </c>
      <c r="E9" s="72" t="s">
        <v>138</v>
      </c>
      <c r="F9" s="71" t="s">
        <v>139</v>
      </c>
      <c r="G9" s="72" t="s">
        <v>180</v>
      </c>
      <c r="H9" s="71" t="s">
        <v>140</v>
      </c>
      <c r="I9" s="70" t="s">
        <v>141</v>
      </c>
      <c r="J9" s="70" t="s">
        <v>106</v>
      </c>
      <c r="K9" s="73" t="s">
        <v>142</v>
      </c>
      <c r="L9" s="76" t="s">
        <v>143</v>
      </c>
    </row>
    <row r="10" spans="1:22" x14ac:dyDescent="0.3">
      <c r="A10" s="1">
        <v>1</v>
      </c>
      <c r="B10" s="1"/>
      <c r="C10" s="1"/>
      <c r="D10" s="1"/>
      <c r="E10" s="1"/>
      <c r="F10" s="1"/>
      <c r="G10" s="1" t="s">
        <v>144</v>
      </c>
      <c r="H10" s="83"/>
      <c r="I10" s="82"/>
      <c r="J10" s="82"/>
      <c r="K10" s="84">
        <f>SUM(I10:J10)</f>
        <v>0</v>
      </c>
      <c r="L10" s="82"/>
      <c r="N10" s="85"/>
      <c r="U10" s="85"/>
      <c r="V10" s="85"/>
    </row>
    <row r="11" spans="1:22" x14ac:dyDescent="0.3">
      <c r="A11" s="1">
        <v>2</v>
      </c>
      <c r="B11" s="1"/>
      <c r="C11" s="1"/>
      <c r="D11" s="1"/>
      <c r="E11" s="1"/>
      <c r="F11" s="1"/>
      <c r="G11" s="1" t="s">
        <v>144</v>
      </c>
      <c r="H11" s="83"/>
      <c r="I11" s="82"/>
      <c r="J11" s="82"/>
      <c r="K11" s="84">
        <f t="shared" ref="K11:K74" si="0">SUM(I11:J11)</f>
        <v>0</v>
      </c>
      <c r="L11" s="82"/>
      <c r="N11" s="85"/>
    </row>
    <row r="12" spans="1:22" x14ac:dyDescent="0.3">
      <c r="A12" s="1">
        <v>3</v>
      </c>
      <c r="B12" s="1"/>
      <c r="C12" s="1"/>
      <c r="D12" s="1"/>
      <c r="E12" s="1"/>
      <c r="F12" s="1"/>
      <c r="G12" s="1" t="s">
        <v>144</v>
      </c>
      <c r="H12" s="83"/>
      <c r="I12" s="82"/>
      <c r="J12" s="82"/>
      <c r="K12" s="84">
        <f t="shared" si="0"/>
        <v>0</v>
      </c>
      <c r="L12" s="82"/>
    </row>
    <row r="13" spans="1:22" x14ac:dyDescent="0.3">
      <c r="A13" s="1">
        <v>4</v>
      </c>
      <c r="B13" s="1"/>
      <c r="C13" s="1"/>
      <c r="D13" s="1"/>
      <c r="E13" s="1"/>
      <c r="F13" s="1"/>
      <c r="G13" s="1" t="s">
        <v>144</v>
      </c>
      <c r="H13" s="83"/>
      <c r="I13" s="82"/>
      <c r="J13" s="82"/>
      <c r="K13" s="84">
        <f t="shared" si="0"/>
        <v>0</v>
      </c>
      <c r="L13" s="82"/>
    </row>
    <row r="14" spans="1:22" x14ac:dyDescent="0.3">
      <c r="A14" s="1">
        <v>5</v>
      </c>
      <c r="B14" s="1"/>
      <c r="C14" s="1"/>
      <c r="D14" s="1"/>
      <c r="E14" s="1"/>
      <c r="F14" s="1"/>
      <c r="G14" s="1" t="s">
        <v>144</v>
      </c>
      <c r="H14" s="83"/>
      <c r="I14" s="82"/>
      <c r="J14" s="82"/>
      <c r="K14" s="84">
        <f t="shared" si="0"/>
        <v>0</v>
      </c>
      <c r="L14" s="82"/>
    </row>
    <row r="15" spans="1:22" x14ac:dyDescent="0.3">
      <c r="A15" s="1">
        <v>6</v>
      </c>
      <c r="B15" s="1"/>
      <c r="C15" s="1"/>
      <c r="D15" s="1"/>
      <c r="E15" s="1"/>
      <c r="F15" s="1"/>
      <c r="G15" s="1" t="s">
        <v>144</v>
      </c>
      <c r="H15" s="83"/>
      <c r="I15" s="82"/>
      <c r="J15" s="82"/>
      <c r="K15" s="84">
        <f t="shared" si="0"/>
        <v>0</v>
      </c>
      <c r="L15" s="82"/>
    </row>
    <row r="16" spans="1:22" x14ac:dyDescent="0.3">
      <c r="A16" s="1">
        <v>7</v>
      </c>
      <c r="B16" s="1"/>
      <c r="C16" s="1"/>
      <c r="D16" s="1"/>
      <c r="E16" s="1"/>
      <c r="F16" s="1"/>
      <c r="G16" s="1" t="s">
        <v>144</v>
      </c>
      <c r="H16" s="83"/>
      <c r="I16" s="82"/>
      <c r="J16" s="82"/>
      <c r="K16" s="84">
        <f t="shared" si="0"/>
        <v>0</v>
      </c>
      <c r="L16" s="82"/>
    </row>
    <row r="17" spans="1:12" x14ac:dyDescent="0.3">
      <c r="A17" s="1">
        <v>8</v>
      </c>
      <c r="B17" s="1"/>
      <c r="C17" s="1"/>
      <c r="D17" s="1"/>
      <c r="E17" s="1"/>
      <c r="F17" s="1"/>
      <c r="G17" s="1" t="s">
        <v>144</v>
      </c>
      <c r="H17" s="83"/>
      <c r="I17" s="82"/>
      <c r="J17" s="82"/>
      <c r="K17" s="84">
        <f t="shared" si="0"/>
        <v>0</v>
      </c>
      <c r="L17" s="82"/>
    </row>
    <row r="18" spans="1:12" x14ac:dyDescent="0.3">
      <c r="A18" s="1">
        <v>9</v>
      </c>
      <c r="B18" s="1"/>
      <c r="C18" s="1"/>
      <c r="D18" s="1"/>
      <c r="E18" s="1"/>
      <c r="F18" s="1"/>
      <c r="G18" s="1" t="s">
        <v>144</v>
      </c>
      <c r="H18" s="83"/>
      <c r="I18" s="82"/>
      <c r="J18" s="82"/>
      <c r="K18" s="84">
        <f t="shared" si="0"/>
        <v>0</v>
      </c>
      <c r="L18" s="82"/>
    </row>
    <row r="19" spans="1:12" x14ac:dyDescent="0.3">
      <c r="A19" s="1">
        <v>10</v>
      </c>
      <c r="B19" s="1"/>
      <c r="C19" s="1"/>
      <c r="D19" s="1"/>
      <c r="E19" s="1"/>
      <c r="F19" s="1"/>
      <c r="G19" s="1" t="s">
        <v>144</v>
      </c>
      <c r="H19" s="83"/>
      <c r="I19" s="82"/>
      <c r="J19" s="82"/>
      <c r="K19" s="84">
        <f t="shared" si="0"/>
        <v>0</v>
      </c>
      <c r="L19" s="82"/>
    </row>
    <row r="20" spans="1:12" x14ac:dyDescent="0.3">
      <c r="A20" s="1">
        <v>11</v>
      </c>
      <c r="B20" s="1"/>
      <c r="C20" s="1"/>
      <c r="D20" s="1"/>
      <c r="E20" s="1"/>
      <c r="F20" s="1"/>
      <c r="G20" s="1" t="s">
        <v>144</v>
      </c>
      <c r="H20" s="83"/>
      <c r="I20" s="82"/>
      <c r="J20" s="82"/>
      <c r="K20" s="84">
        <f t="shared" si="0"/>
        <v>0</v>
      </c>
      <c r="L20" s="82"/>
    </row>
    <row r="21" spans="1:12" x14ac:dyDescent="0.3">
      <c r="A21" s="1">
        <v>12</v>
      </c>
      <c r="B21" s="1"/>
      <c r="C21" s="1"/>
      <c r="D21" s="1"/>
      <c r="E21" s="1"/>
      <c r="F21" s="1"/>
      <c r="G21" s="1" t="s">
        <v>144</v>
      </c>
      <c r="H21" s="83"/>
      <c r="I21" s="82"/>
      <c r="J21" s="82"/>
      <c r="K21" s="84">
        <f t="shared" si="0"/>
        <v>0</v>
      </c>
      <c r="L21" s="82"/>
    </row>
    <row r="22" spans="1:12" x14ac:dyDescent="0.3">
      <c r="A22" s="1">
        <v>13</v>
      </c>
      <c r="B22" s="1"/>
      <c r="C22" s="1"/>
      <c r="D22" s="1"/>
      <c r="E22" s="1"/>
      <c r="F22" s="1"/>
      <c r="G22" s="1" t="s">
        <v>144</v>
      </c>
      <c r="H22" s="83"/>
      <c r="I22" s="82"/>
      <c r="J22" s="82"/>
      <c r="K22" s="84">
        <f t="shared" si="0"/>
        <v>0</v>
      </c>
      <c r="L22" s="82"/>
    </row>
    <row r="23" spans="1:12" x14ac:dyDescent="0.3">
      <c r="A23" s="1">
        <v>14</v>
      </c>
      <c r="B23" s="1"/>
      <c r="C23" s="1"/>
      <c r="D23" s="1"/>
      <c r="E23" s="1"/>
      <c r="F23" s="1"/>
      <c r="G23" s="1" t="s">
        <v>144</v>
      </c>
      <c r="H23" s="83"/>
      <c r="I23" s="82"/>
      <c r="J23" s="82"/>
      <c r="K23" s="84">
        <f t="shared" si="0"/>
        <v>0</v>
      </c>
      <c r="L23" s="82"/>
    </row>
    <row r="24" spans="1:12" x14ac:dyDescent="0.3">
      <c r="A24" s="1">
        <v>15</v>
      </c>
      <c r="B24" s="1"/>
      <c r="C24" s="1"/>
      <c r="D24" s="1"/>
      <c r="E24" s="1"/>
      <c r="F24" s="1"/>
      <c r="G24" s="1" t="s">
        <v>144</v>
      </c>
      <c r="H24" s="83"/>
      <c r="I24" s="82"/>
      <c r="J24" s="82"/>
      <c r="K24" s="84">
        <f t="shared" si="0"/>
        <v>0</v>
      </c>
      <c r="L24" s="82"/>
    </row>
    <row r="25" spans="1:12" x14ac:dyDescent="0.3">
      <c r="A25" s="1">
        <v>16</v>
      </c>
      <c r="B25" s="1"/>
      <c r="C25" s="1"/>
      <c r="D25" s="1"/>
      <c r="E25" s="1"/>
      <c r="F25" s="1"/>
      <c r="G25" s="1" t="s">
        <v>144</v>
      </c>
      <c r="H25" s="83"/>
      <c r="I25" s="82"/>
      <c r="J25" s="82"/>
      <c r="K25" s="84">
        <f t="shared" si="0"/>
        <v>0</v>
      </c>
      <c r="L25" s="82"/>
    </row>
    <row r="26" spans="1:12" x14ac:dyDescent="0.3">
      <c r="A26" s="1">
        <v>17</v>
      </c>
      <c r="B26" s="1"/>
      <c r="C26" s="1"/>
      <c r="D26" s="1"/>
      <c r="E26" s="1"/>
      <c r="F26" s="1"/>
      <c r="G26" s="1" t="s">
        <v>144</v>
      </c>
      <c r="H26" s="83"/>
      <c r="I26" s="82"/>
      <c r="J26" s="82"/>
      <c r="K26" s="84">
        <f t="shared" si="0"/>
        <v>0</v>
      </c>
      <c r="L26" s="82"/>
    </row>
    <row r="27" spans="1:12" x14ac:dyDescent="0.3">
      <c r="A27" s="1">
        <v>18</v>
      </c>
      <c r="B27" s="1"/>
      <c r="C27" s="1"/>
      <c r="D27" s="1"/>
      <c r="E27" s="1"/>
      <c r="F27" s="1"/>
      <c r="G27" s="1" t="s">
        <v>144</v>
      </c>
      <c r="H27" s="83"/>
      <c r="I27" s="82"/>
      <c r="J27" s="82"/>
      <c r="K27" s="84">
        <f t="shared" si="0"/>
        <v>0</v>
      </c>
      <c r="L27" s="82"/>
    </row>
    <row r="28" spans="1:12" x14ac:dyDescent="0.3">
      <c r="A28" s="1">
        <v>19</v>
      </c>
      <c r="B28" s="1"/>
      <c r="C28" s="1"/>
      <c r="D28" s="1"/>
      <c r="E28" s="1"/>
      <c r="F28" s="1"/>
      <c r="G28" s="1" t="s">
        <v>144</v>
      </c>
      <c r="H28" s="83"/>
      <c r="I28" s="82"/>
      <c r="J28" s="82"/>
      <c r="K28" s="84">
        <f t="shared" si="0"/>
        <v>0</v>
      </c>
      <c r="L28" s="82"/>
    </row>
    <row r="29" spans="1:12" x14ac:dyDescent="0.3">
      <c r="A29" s="1">
        <v>20</v>
      </c>
      <c r="B29" s="1"/>
      <c r="C29" s="1"/>
      <c r="D29" s="1"/>
      <c r="E29" s="1"/>
      <c r="F29" s="1"/>
      <c r="G29" s="1" t="s">
        <v>144</v>
      </c>
      <c r="H29" s="83"/>
      <c r="I29" s="82"/>
      <c r="J29" s="82"/>
      <c r="K29" s="84">
        <f t="shared" si="0"/>
        <v>0</v>
      </c>
      <c r="L29" s="82"/>
    </row>
    <row r="30" spans="1:12" x14ac:dyDescent="0.3">
      <c r="A30" s="1">
        <v>21</v>
      </c>
      <c r="B30" s="1"/>
      <c r="C30" s="1"/>
      <c r="D30" s="1"/>
      <c r="E30" s="1"/>
      <c r="F30" s="1"/>
      <c r="G30" s="1" t="s">
        <v>144</v>
      </c>
      <c r="H30" s="83"/>
      <c r="I30" s="82"/>
      <c r="J30" s="82"/>
      <c r="K30" s="84">
        <f t="shared" si="0"/>
        <v>0</v>
      </c>
      <c r="L30" s="82"/>
    </row>
    <row r="31" spans="1:12" x14ac:dyDescent="0.3">
      <c r="A31" s="1">
        <v>22</v>
      </c>
      <c r="B31" s="1"/>
      <c r="C31" s="1"/>
      <c r="D31" s="1"/>
      <c r="E31" s="1"/>
      <c r="F31" s="1"/>
      <c r="G31" s="1" t="s">
        <v>144</v>
      </c>
      <c r="H31" s="83"/>
      <c r="I31" s="82"/>
      <c r="J31" s="82"/>
      <c r="K31" s="84">
        <f t="shared" si="0"/>
        <v>0</v>
      </c>
      <c r="L31" s="82"/>
    </row>
    <row r="32" spans="1:12" x14ac:dyDescent="0.3">
      <c r="A32" s="1">
        <v>23</v>
      </c>
      <c r="B32" s="1"/>
      <c r="C32" s="1"/>
      <c r="D32" s="1"/>
      <c r="E32" s="1"/>
      <c r="F32" s="1"/>
      <c r="G32" s="1" t="s">
        <v>144</v>
      </c>
      <c r="H32" s="83"/>
      <c r="I32" s="82"/>
      <c r="J32" s="82"/>
      <c r="K32" s="84">
        <f t="shared" si="0"/>
        <v>0</v>
      </c>
      <c r="L32" s="82"/>
    </row>
    <row r="33" spans="1:12" x14ac:dyDescent="0.3">
      <c r="A33" s="1">
        <v>24</v>
      </c>
      <c r="B33" s="1"/>
      <c r="C33" s="1"/>
      <c r="D33" s="1"/>
      <c r="E33" s="1"/>
      <c r="F33" s="1"/>
      <c r="G33" s="1" t="s">
        <v>144</v>
      </c>
      <c r="H33" s="83"/>
      <c r="I33" s="82"/>
      <c r="J33" s="82"/>
      <c r="K33" s="84">
        <f t="shared" si="0"/>
        <v>0</v>
      </c>
      <c r="L33" s="82"/>
    </row>
    <row r="34" spans="1:12" x14ac:dyDescent="0.3">
      <c r="A34" s="1">
        <v>25</v>
      </c>
      <c r="B34" s="1"/>
      <c r="C34" s="1"/>
      <c r="D34" s="1"/>
      <c r="E34" s="1"/>
      <c r="F34" s="1"/>
      <c r="G34" s="1" t="s">
        <v>144</v>
      </c>
      <c r="H34" s="83"/>
      <c r="I34" s="82"/>
      <c r="J34" s="82"/>
      <c r="K34" s="84">
        <f t="shared" si="0"/>
        <v>0</v>
      </c>
      <c r="L34" s="82"/>
    </row>
    <row r="35" spans="1:12" x14ac:dyDescent="0.3">
      <c r="A35" s="1">
        <v>26</v>
      </c>
      <c r="B35" s="1"/>
      <c r="C35" s="1"/>
      <c r="D35" s="1"/>
      <c r="E35" s="1"/>
      <c r="F35" s="1"/>
      <c r="G35" s="1" t="s">
        <v>144</v>
      </c>
      <c r="H35" s="83"/>
      <c r="I35" s="82"/>
      <c r="J35" s="82"/>
      <c r="K35" s="84">
        <f t="shared" si="0"/>
        <v>0</v>
      </c>
      <c r="L35" s="82"/>
    </row>
    <row r="36" spans="1:12" x14ac:dyDescent="0.3">
      <c r="A36" s="1">
        <v>27</v>
      </c>
      <c r="B36" s="1"/>
      <c r="C36" s="1"/>
      <c r="D36" s="1"/>
      <c r="E36" s="1"/>
      <c r="F36" s="1"/>
      <c r="G36" s="1" t="s">
        <v>144</v>
      </c>
      <c r="H36" s="83"/>
      <c r="I36" s="82"/>
      <c r="J36" s="82"/>
      <c r="K36" s="84">
        <f t="shared" si="0"/>
        <v>0</v>
      </c>
      <c r="L36" s="82"/>
    </row>
    <row r="37" spans="1:12" x14ac:dyDescent="0.3">
      <c r="A37" s="1">
        <v>28</v>
      </c>
      <c r="B37" s="1"/>
      <c r="C37" s="1"/>
      <c r="D37" s="1"/>
      <c r="E37" s="1"/>
      <c r="F37" s="1"/>
      <c r="G37" s="1" t="s">
        <v>144</v>
      </c>
      <c r="H37" s="83"/>
      <c r="I37" s="82"/>
      <c r="J37" s="82"/>
      <c r="K37" s="84">
        <f t="shared" si="0"/>
        <v>0</v>
      </c>
      <c r="L37" s="82"/>
    </row>
    <row r="38" spans="1:12" x14ac:dyDescent="0.3">
      <c r="A38" s="1">
        <v>29</v>
      </c>
      <c r="B38" s="1"/>
      <c r="C38" s="1"/>
      <c r="D38" s="1"/>
      <c r="E38" s="1"/>
      <c r="F38" s="1"/>
      <c r="G38" s="1" t="s">
        <v>144</v>
      </c>
      <c r="H38" s="83"/>
      <c r="I38" s="82"/>
      <c r="J38" s="82"/>
      <c r="K38" s="84">
        <f t="shared" si="0"/>
        <v>0</v>
      </c>
      <c r="L38" s="82"/>
    </row>
    <row r="39" spans="1:12" x14ac:dyDescent="0.3">
      <c r="A39" s="1">
        <v>30</v>
      </c>
      <c r="B39" s="1"/>
      <c r="C39" s="1"/>
      <c r="D39" s="1"/>
      <c r="E39" s="1"/>
      <c r="F39" s="1"/>
      <c r="G39" s="1" t="s">
        <v>144</v>
      </c>
      <c r="H39" s="83"/>
      <c r="I39" s="82"/>
      <c r="J39" s="82"/>
      <c r="K39" s="84">
        <f t="shared" si="0"/>
        <v>0</v>
      </c>
      <c r="L39" s="82"/>
    </row>
    <row r="40" spans="1:12" x14ac:dyDescent="0.3">
      <c r="A40" s="1">
        <v>31</v>
      </c>
      <c r="B40" s="1"/>
      <c r="C40" s="1"/>
      <c r="D40" s="1"/>
      <c r="E40" s="1"/>
      <c r="F40" s="1"/>
      <c r="G40" s="1" t="s">
        <v>144</v>
      </c>
      <c r="H40" s="83"/>
      <c r="I40" s="82"/>
      <c r="J40" s="82"/>
      <c r="K40" s="84">
        <f t="shared" si="0"/>
        <v>0</v>
      </c>
      <c r="L40" s="82"/>
    </row>
    <row r="41" spans="1:12" x14ac:dyDescent="0.3">
      <c r="A41" s="1">
        <v>32</v>
      </c>
      <c r="B41" s="1"/>
      <c r="C41" s="1"/>
      <c r="D41" s="1"/>
      <c r="E41" s="1"/>
      <c r="F41" s="1"/>
      <c r="G41" s="1" t="s">
        <v>144</v>
      </c>
      <c r="H41" s="83"/>
      <c r="I41" s="82"/>
      <c r="J41" s="82"/>
      <c r="K41" s="84">
        <f t="shared" si="0"/>
        <v>0</v>
      </c>
      <c r="L41" s="82"/>
    </row>
    <row r="42" spans="1:12" x14ac:dyDescent="0.3">
      <c r="A42" s="1">
        <v>33</v>
      </c>
      <c r="B42" s="1"/>
      <c r="C42" s="1"/>
      <c r="D42" s="1"/>
      <c r="E42" s="1"/>
      <c r="F42" s="1"/>
      <c r="G42" s="1" t="s">
        <v>144</v>
      </c>
      <c r="H42" s="83"/>
      <c r="I42" s="82"/>
      <c r="J42" s="82"/>
      <c r="K42" s="84">
        <f t="shared" si="0"/>
        <v>0</v>
      </c>
      <c r="L42" s="82"/>
    </row>
    <row r="43" spans="1:12" x14ac:dyDescent="0.3">
      <c r="A43" s="1">
        <v>34</v>
      </c>
      <c r="B43" s="1"/>
      <c r="C43" s="1"/>
      <c r="D43" s="1"/>
      <c r="E43" s="1"/>
      <c r="F43" s="1"/>
      <c r="G43" s="1" t="s">
        <v>144</v>
      </c>
      <c r="H43" s="83"/>
      <c r="I43" s="82"/>
      <c r="J43" s="82"/>
      <c r="K43" s="84">
        <f t="shared" si="0"/>
        <v>0</v>
      </c>
      <c r="L43" s="82"/>
    </row>
    <row r="44" spans="1:12" x14ac:dyDescent="0.3">
      <c r="A44" s="1">
        <v>35</v>
      </c>
      <c r="B44" s="1"/>
      <c r="C44" s="1"/>
      <c r="D44" s="1"/>
      <c r="E44" s="1"/>
      <c r="F44" s="1"/>
      <c r="G44" s="1" t="s">
        <v>144</v>
      </c>
      <c r="H44" s="83"/>
      <c r="I44" s="82"/>
      <c r="J44" s="82"/>
      <c r="K44" s="84">
        <f t="shared" si="0"/>
        <v>0</v>
      </c>
      <c r="L44" s="82"/>
    </row>
    <row r="45" spans="1:12" x14ac:dyDescent="0.3">
      <c r="A45" s="1">
        <v>36</v>
      </c>
      <c r="B45" s="1"/>
      <c r="C45" s="1"/>
      <c r="D45" s="1"/>
      <c r="E45" s="1"/>
      <c r="F45" s="1"/>
      <c r="G45" s="1" t="s">
        <v>144</v>
      </c>
      <c r="H45" s="83"/>
      <c r="I45" s="82"/>
      <c r="J45" s="82"/>
      <c r="K45" s="84">
        <f t="shared" si="0"/>
        <v>0</v>
      </c>
      <c r="L45" s="82"/>
    </row>
    <row r="46" spans="1:12" x14ac:dyDescent="0.3">
      <c r="A46" s="1">
        <v>37</v>
      </c>
      <c r="B46" s="1"/>
      <c r="C46" s="1"/>
      <c r="D46" s="1"/>
      <c r="E46" s="1"/>
      <c r="F46" s="1"/>
      <c r="G46" s="1" t="s">
        <v>144</v>
      </c>
      <c r="H46" s="83"/>
      <c r="I46" s="82"/>
      <c r="J46" s="82"/>
      <c r="K46" s="84">
        <f t="shared" si="0"/>
        <v>0</v>
      </c>
      <c r="L46" s="82"/>
    </row>
    <row r="47" spans="1:12" x14ac:dyDescent="0.3">
      <c r="A47" s="1">
        <v>38</v>
      </c>
      <c r="B47" s="1"/>
      <c r="C47" s="1"/>
      <c r="D47" s="1"/>
      <c r="E47" s="1"/>
      <c r="F47" s="1"/>
      <c r="G47" s="1" t="s">
        <v>144</v>
      </c>
      <c r="H47" s="83"/>
      <c r="I47" s="82"/>
      <c r="J47" s="82"/>
      <c r="K47" s="84">
        <f t="shared" si="0"/>
        <v>0</v>
      </c>
      <c r="L47" s="82"/>
    </row>
    <row r="48" spans="1:12" x14ac:dyDescent="0.3">
      <c r="A48" s="1">
        <v>39</v>
      </c>
      <c r="B48" s="1"/>
      <c r="C48" s="1"/>
      <c r="D48" s="1"/>
      <c r="E48" s="1"/>
      <c r="F48" s="1"/>
      <c r="G48" s="1" t="s">
        <v>144</v>
      </c>
      <c r="H48" s="83"/>
      <c r="I48" s="82"/>
      <c r="J48" s="82"/>
      <c r="K48" s="84">
        <f t="shared" si="0"/>
        <v>0</v>
      </c>
      <c r="L48" s="82"/>
    </row>
    <row r="49" spans="1:12" x14ac:dyDescent="0.3">
      <c r="A49" s="1">
        <v>40</v>
      </c>
      <c r="B49" s="1"/>
      <c r="C49" s="1"/>
      <c r="D49" s="1"/>
      <c r="E49" s="1"/>
      <c r="F49" s="1"/>
      <c r="G49" s="1" t="s">
        <v>144</v>
      </c>
      <c r="H49" s="83"/>
      <c r="I49" s="82"/>
      <c r="J49" s="82"/>
      <c r="K49" s="84">
        <f t="shared" si="0"/>
        <v>0</v>
      </c>
      <c r="L49" s="82"/>
    </row>
    <row r="50" spans="1:12" x14ac:dyDescent="0.3">
      <c r="A50" s="1">
        <v>41</v>
      </c>
      <c r="B50" s="1"/>
      <c r="C50" s="1"/>
      <c r="D50" s="1"/>
      <c r="E50" s="1"/>
      <c r="F50" s="1"/>
      <c r="G50" s="1" t="s">
        <v>144</v>
      </c>
      <c r="H50" s="83"/>
      <c r="I50" s="82"/>
      <c r="J50" s="82"/>
      <c r="K50" s="84">
        <f t="shared" si="0"/>
        <v>0</v>
      </c>
      <c r="L50" s="82"/>
    </row>
    <row r="51" spans="1:12" x14ac:dyDescent="0.3">
      <c r="A51" s="1">
        <v>42</v>
      </c>
      <c r="B51" s="1"/>
      <c r="C51" s="1"/>
      <c r="D51" s="1"/>
      <c r="E51" s="1"/>
      <c r="F51" s="1"/>
      <c r="G51" s="1" t="s">
        <v>144</v>
      </c>
      <c r="H51" s="83"/>
      <c r="I51" s="82"/>
      <c r="J51" s="82"/>
      <c r="K51" s="84">
        <f t="shared" si="0"/>
        <v>0</v>
      </c>
      <c r="L51" s="82"/>
    </row>
    <row r="52" spans="1:12" x14ac:dyDescent="0.3">
      <c r="A52" s="1">
        <v>43</v>
      </c>
      <c r="B52" s="1"/>
      <c r="C52" s="1"/>
      <c r="D52" s="1"/>
      <c r="E52" s="1"/>
      <c r="F52" s="1"/>
      <c r="G52" s="1" t="s">
        <v>144</v>
      </c>
      <c r="H52" s="83"/>
      <c r="I52" s="82"/>
      <c r="J52" s="82"/>
      <c r="K52" s="84">
        <f t="shared" si="0"/>
        <v>0</v>
      </c>
      <c r="L52" s="82"/>
    </row>
    <row r="53" spans="1:12" x14ac:dyDescent="0.3">
      <c r="A53" s="1">
        <v>44</v>
      </c>
      <c r="B53" s="1"/>
      <c r="C53" s="1"/>
      <c r="D53" s="1"/>
      <c r="E53" s="1"/>
      <c r="F53" s="1"/>
      <c r="G53" s="1" t="s">
        <v>144</v>
      </c>
      <c r="H53" s="83"/>
      <c r="I53" s="82"/>
      <c r="J53" s="82"/>
      <c r="K53" s="84">
        <f t="shared" si="0"/>
        <v>0</v>
      </c>
      <c r="L53" s="82"/>
    </row>
    <row r="54" spans="1:12" x14ac:dyDescent="0.3">
      <c r="A54" s="1">
        <v>45</v>
      </c>
      <c r="B54" s="1"/>
      <c r="C54" s="1"/>
      <c r="D54" s="1"/>
      <c r="E54" s="1"/>
      <c r="F54" s="1"/>
      <c r="G54" s="1" t="s">
        <v>144</v>
      </c>
      <c r="H54" s="83"/>
      <c r="I54" s="82"/>
      <c r="J54" s="82"/>
      <c r="K54" s="84">
        <f t="shared" si="0"/>
        <v>0</v>
      </c>
      <c r="L54" s="82"/>
    </row>
    <row r="55" spans="1:12" x14ac:dyDescent="0.3">
      <c r="A55" s="1">
        <v>46</v>
      </c>
      <c r="B55" s="1"/>
      <c r="C55" s="1"/>
      <c r="D55" s="1"/>
      <c r="E55" s="1"/>
      <c r="F55" s="1"/>
      <c r="G55" s="1" t="s">
        <v>144</v>
      </c>
      <c r="H55" s="83"/>
      <c r="I55" s="82"/>
      <c r="J55" s="82"/>
      <c r="K55" s="84">
        <f t="shared" si="0"/>
        <v>0</v>
      </c>
      <c r="L55" s="82"/>
    </row>
    <row r="56" spans="1:12" x14ac:dyDescent="0.3">
      <c r="A56" s="1">
        <v>47</v>
      </c>
      <c r="B56" s="1"/>
      <c r="C56" s="1"/>
      <c r="D56" s="1"/>
      <c r="E56" s="1"/>
      <c r="F56" s="1"/>
      <c r="G56" s="1" t="s">
        <v>144</v>
      </c>
      <c r="H56" s="83"/>
      <c r="I56" s="82"/>
      <c r="J56" s="82"/>
      <c r="K56" s="84">
        <f t="shared" si="0"/>
        <v>0</v>
      </c>
      <c r="L56" s="82"/>
    </row>
    <row r="57" spans="1:12" x14ac:dyDescent="0.3">
      <c r="A57" s="1">
        <v>48</v>
      </c>
      <c r="B57" s="1"/>
      <c r="C57" s="1"/>
      <c r="D57" s="1"/>
      <c r="E57" s="1"/>
      <c r="F57" s="1"/>
      <c r="G57" s="1" t="s">
        <v>144</v>
      </c>
      <c r="H57" s="83"/>
      <c r="I57" s="82"/>
      <c r="J57" s="82"/>
      <c r="K57" s="84">
        <f t="shared" si="0"/>
        <v>0</v>
      </c>
      <c r="L57" s="82"/>
    </row>
    <row r="58" spans="1:12" x14ac:dyDescent="0.3">
      <c r="A58" s="1">
        <v>49</v>
      </c>
      <c r="B58" s="1"/>
      <c r="C58" s="1"/>
      <c r="D58" s="1"/>
      <c r="E58" s="1"/>
      <c r="F58" s="1"/>
      <c r="G58" s="1" t="s">
        <v>144</v>
      </c>
      <c r="H58" s="83"/>
      <c r="I58" s="82"/>
      <c r="J58" s="82"/>
      <c r="K58" s="84">
        <f t="shared" si="0"/>
        <v>0</v>
      </c>
      <c r="L58" s="82"/>
    </row>
    <row r="59" spans="1:12" x14ac:dyDescent="0.3">
      <c r="A59" s="1">
        <v>50</v>
      </c>
      <c r="B59" s="1"/>
      <c r="C59" s="1"/>
      <c r="D59" s="1"/>
      <c r="E59" s="1"/>
      <c r="F59" s="1"/>
      <c r="G59" s="1" t="s">
        <v>144</v>
      </c>
      <c r="H59" s="83"/>
      <c r="I59" s="82"/>
      <c r="J59" s="82"/>
      <c r="K59" s="84">
        <f t="shared" si="0"/>
        <v>0</v>
      </c>
      <c r="L59" s="82"/>
    </row>
    <row r="60" spans="1:12" x14ac:dyDescent="0.3">
      <c r="A60" s="1">
        <v>51</v>
      </c>
      <c r="B60" s="1"/>
      <c r="C60" s="1"/>
      <c r="D60" s="1"/>
      <c r="E60" s="1"/>
      <c r="F60" s="1"/>
      <c r="G60" s="1" t="s">
        <v>144</v>
      </c>
      <c r="H60" s="83"/>
      <c r="I60" s="82"/>
      <c r="J60" s="82"/>
      <c r="K60" s="84">
        <f t="shared" si="0"/>
        <v>0</v>
      </c>
      <c r="L60" s="82"/>
    </row>
    <row r="61" spans="1:12" x14ac:dyDescent="0.3">
      <c r="A61" s="1">
        <v>52</v>
      </c>
      <c r="B61" s="1"/>
      <c r="C61" s="1"/>
      <c r="D61" s="1"/>
      <c r="E61" s="1"/>
      <c r="F61" s="1"/>
      <c r="G61" s="1" t="s">
        <v>144</v>
      </c>
      <c r="H61" s="83"/>
      <c r="I61" s="82"/>
      <c r="J61" s="82"/>
      <c r="K61" s="84">
        <f t="shared" si="0"/>
        <v>0</v>
      </c>
      <c r="L61" s="82"/>
    </row>
    <row r="62" spans="1:12" x14ac:dyDescent="0.3">
      <c r="A62" s="1">
        <v>53</v>
      </c>
      <c r="B62" s="1"/>
      <c r="C62" s="1"/>
      <c r="D62" s="1"/>
      <c r="E62" s="1"/>
      <c r="F62" s="1"/>
      <c r="G62" s="1" t="s">
        <v>144</v>
      </c>
      <c r="H62" s="83"/>
      <c r="I62" s="82"/>
      <c r="J62" s="82"/>
      <c r="K62" s="84">
        <f t="shared" si="0"/>
        <v>0</v>
      </c>
      <c r="L62" s="82"/>
    </row>
    <row r="63" spans="1:12" x14ac:dyDescent="0.3">
      <c r="A63" s="1">
        <v>54</v>
      </c>
      <c r="B63" s="1"/>
      <c r="C63" s="1"/>
      <c r="D63" s="1"/>
      <c r="E63" s="1"/>
      <c r="F63" s="1"/>
      <c r="G63" s="1" t="s">
        <v>144</v>
      </c>
      <c r="H63" s="83"/>
      <c r="I63" s="82"/>
      <c r="J63" s="82"/>
      <c r="K63" s="84">
        <f t="shared" si="0"/>
        <v>0</v>
      </c>
      <c r="L63" s="82"/>
    </row>
    <row r="64" spans="1:12" x14ac:dyDescent="0.3">
      <c r="A64" s="1">
        <v>55</v>
      </c>
      <c r="B64" s="1"/>
      <c r="C64" s="1"/>
      <c r="D64" s="1"/>
      <c r="E64" s="1"/>
      <c r="F64" s="1"/>
      <c r="G64" s="1" t="s">
        <v>144</v>
      </c>
      <c r="H64" s="83"/>
      <c r="I64" s="82"/>
      <c r="J64" s="82"/>
      <c r="K64" s="84">
        <f t="shared" si="0"/>
        <v>0</v>
      </c>
      <c r="L64" s="82"/>
    </row>
    <row r="65" spans="1:12" x14ac:dyDescent="0.3">
      <c r="A65" s="1">
        <v>56</v>
      </c>
      <c r="B65" s="1"/>
      <c r="C65" s="1"/>
      <c r="D65" s="1"/>
      <c r="E65" s="1"/>
      <c r="F65" s="1"/>
      <c r="G65" s="1" t="s">
        <v>144</v>
      </c>
      <c r="H65" s="83"/>
      <c r="I65" s="82"/>
      <c r="J65" s="82"/>
      <c r="K65" s="84">
        <f t="shared" si="0"/>
        <v>0</v>
      </c>
      <c r="L65" s="82"/>
    </row>
    <row r="66" spans="1:12" x14ac:dyDescent="0.3">
      <c r="A66" s="1">
        <v>57</v>
      </c>
      <c r="B66" s="1"/>
      <c r="C66" s="1"/>
      <c r="D66" s="1"/>
      <c r="E66" s="1"/>
      <c r="F66" s="1"/>
      <c r="G66" s="1" t="s">
        <v>144</v>
      </c>
      <c r="H66" s="83"/>
      <c r="I66" s="82"/>
      <c r="J66" s="82"/>
      <c r="K66" s="84">
        <f t="shared" si="0"/>
        <v>0</v>
      </c>
      <c r="L66" s="82"/>
    </row>
    <row r="67" spans="1:12" x14ac:dyDescent="0.3">
      <c r="A67" s="1">
        <v>58</v>
      </c>
      <c r="B67" s="1"/>
      <c r="C67" s="1"/>
      <c r="D67" s="1"/>
      <c r="E67" s="1"/>
      <c r="F67" s="1"/>
      <c r="G67" s="1" t="s">
        <v>144</v>
      </c>
      <c r="H67" s="83"/>
      <c r="I67" s="82"/>
      <c r="J67" s="82"/>
      <c r="K67" s="84">
        <f t="shared" si="0"/>
        <v>0</v>
      </c>
      <c r="L67" s="82"/>
    </row>
    <row r="68" spans="1:12" x14ac:dyDescent="0.3">
      <c r="A68" s="1">
        <v>59</v>
      </c>
      <c r="B68" s="1"/>
      <c r="C68" s="1"/>
      <c r="D68" s="1"/>
      <c r="E68" s="1"/>
      <c r="F68" s="1"/>
      <c r="G68" s="1" t="s">
        <v>144</v>
      </c>
      <c r="H68" s="83"/>
      <c r="I68" s="82"/>
      <c r="J68" s="82"/>
      <c r="K68" s="84">
        <f t="shared" si="0"/>
        <v>0</v>
      </c>
      <c r="L68" s="82"/>
    </row>
    <row r="69" spans="1:12" x14ac:dyDescent="0.3">
      <c r="A69" s="1">
        <v>60</v>
      </c>
      <c r="B69" s="1"/>
      <c r="C69" s="1"/>
      <c r="D69" s="1"/>
      <c r="E69" s="1"/>
      <c r="F69" s="1"/>
      <c r="G69" s="1" t="s">
        <v>144</v>
      </c>
      <c r="H69" s="83"/>
      <c r="I69" s="82"/>
      <c r="J69" s="82"/>
      <c r="K69" s="84">
        <f t="shared" si="0"/>
        <v>0</v>
      </c>
      <c r="L69" s="82"/>
    </row>
    <row r="70" spans="1:12" x14ac:dyDescent="0.3">
      <c r="A70" s="1">
        <v>61</v>
      </c>
      <c r="B70" s="1"/>
      <c r="C70" s="1"/>
      <c r="D70" s="1"/>
      <c r="E70" s="1"/>
      <c r="F70" s="1"/>
      <c r="G70" s="1" t="s">
        <v>144</v>
      </c>
      <c r="H70" s="83"/>
      <c r="I70" s="82"/>
      <c r="J70" s="82"/>
      <c r="K70" s="84">
        <f t="shared" si="0"/>
        <v>0</v>
      </c>
      <c r="L70" s="82"/>
    </row>
    <row r="71" spans="1:12" x14ac:dyDescent="0.3">
      <c r="A71" s="1">
        <v>62</v>
      </c>
      <c r="B71" s="1"/>
      <c r="C71" s="1"/>
      <c r="D71" s="1"/>
      <c r="E71" s="1"/>
      <c r="F71" s="1"/>
      <c r="G71" s="1" t="s">
        <v>144</v>
      </c>
      <c r="H71" s="83"/>
      <c r="I71" s="82"/>
      <c r="J71" s="82"/>
      <c r="K71" s="84">
        <f t="shared" si="0"/>
        <v>0</v>
      </c>
      <c r="L71" s="82"/>
    </row>
    <row r="72" spans="1:12" x14ac:dyDescent="0.3">
      <c r="A72" s="1">
        <v>63</v>
      </c>
      <c r="B72" s="1"/>
      <c r="C72" s="1"/>
      <c r="D72" s="1"/>
      <c r="E72" s="1"/>
      <c r="F72" s="1"/>
      <c r="G72" s="1" t="s">
        <v>144</v>
      </c>
      <c r="H72" s="83"/>
      <c r="I72" s="82"/>
      <c r="J72" s="82"/>
      <c r="K72" s="84">
        <f t="shared" si="0"/>
        <v>0</v>
      </c>
      <c r="L72" s="82"/>
    </row>
    <row r="73" spans="1:12" x14ac:dyDescent="0.3">
      <c r="A73" s="1">
        <v>64</v>
      </c>
      <c r="B73" s="1"/>
      <c r="C73" s="1"/>
      <c r="D73" s="1"/>
      <c r="E73" s="1"/>
      <c r="F73" s="1"/>
      <c r="G73" s="1" t="s">
        <v>144</v>
      </c>
      <c r="H73" s="83"/>
      <c r="I73" s="82"/>
      <c r="J73" s="82"/>
      <c r="K73" s="84">
        <f t="shared" si="0"/>
        <v>0</v>
      </c>
      <c r="L73" s="82"/>
    </row>
    <row r="74" spans="1:12" x14ac:dyDescent="0.3">
      <c r="A74" s="1">
        <v>65</v>
      </c>
      <c r="B74" s="1"/>
      <c r="C74" s="1"/>
      <c r="D74" s="1"/>
      <c r="E74" s="1"/>
      <c r="F74" s="1"/>
      <c r="G74" s="1" t="s">
        <v>144</v>
      </c>
      <c r="H74" s="83"/>
      <c r="I74" s="82"/>
      <c r="J74" s="82"/>
      <c r="K74" s="84">
        <f t="shared" si="0"/>
        <v>0</v>
      </c>
      <c r="L74" s="82"/>
    </row>
    <row r="75" spans="1:12" x14ac:dyDescent="0.3">
      <c r="A75" s="1">
        <v>66</v>
      </c>
      <c r="B75" s="1"/>
      <c r="C75" s="1"/>
      <c r="D75" s="1"/>
      <c r="E75" s="1"/>
      <c r="F75" s="1"/>
      <c r="G75" s="1" t="s">
        <v>144</v>
      </c>
      <c r="H75" s="83"/>
      <c r="I75" s="82"/>
      <c r="J75" s="82"/>
      <c r="K75" s="84">
        <f t="shared" ref="K75:K138" si="1">SUM(I75:J75)</f>
        <v>0</v>
      </c>
      <c r="L75" s="82"/>
    </row>
    <row r="76" spans="1:12" x14ac:dyDescent="0.3">
      <c r="A76" s="1">
        <v>67</v>
      </c>
      <c r="B76" s="1"/>
      <c r="C76" s="1"/>
      <c r="D76" s="1"/>
      <c r="E76" s="1"/>
      <c r="F76" s="1"/>
      <c r="G76" s="1" t="s">
        <v>144</v>
      </c>
      <c r="H76" s="83"/>
      <c r="I76" s="82"/>
      <c r="J76" s="82"/>
      <c r="K76" s="84">
        <f t="shared" si="1"/>
        <v>0</v>
      </c>
      <c r="L76" s="82"/>
    </row>
    <row r="77" spans="1:12" x14ac:dyDescent="0.3">
      <c r="A77" s="1">
        <v>68</v>
      </c>
      <c r="B77" s="1"/>
      <c r="C77" s="1"/>
      <c r="D77" s="1"/>
      <c r="E77" s="1"/>
      <c r="F77" s="1"/>
      <c r="G77" s="1" t="s">
        <v>144</v>
      </c>
      <c r="H77" s="83"/>
      <c r="I77" s="82"/>
      <c r="J77" s="82"/>
      <c r="K77" s="84">
        <f t="shared" si="1"/>
        <v>0</v>
      </c>
      <c r="L77" s="82"/>
    </row>
    <row r="78" spans="1:12" x14ac:dyDescent="0.3">
      <c r="A78" s="1">
        <v>69</v>
      </c>
      <c r="B78" s="1"/>
      <c r="C78" s="1"/>
      <c r="D78" s="1"/>
      <c r="E78" s="1"/>
      <c r="F78" s="1"/>
      <c r="G78" s="1" t="s">
        <v>144</v>
      </c>
      <c r="H78" s="83"/>
      <c r="I78" s="82"/>
      <c r="J78" s="82"/>
      <c r="K78" s="84">
        <f t="shared" si="1"/>
        <v>0</v>
      </c>
      <c r="L78" s="82"/>
    </row>
    <row r="79" spans="1:12" x14ac:dyDescent="0.3">
      <c r="A79" s="1">
        <v>70</v>
      </c>
      <c r="B79" s="1"/>
      <c r="C79" s="1"/>
      <c r="D79" s="1"/>
      <c r="E79" s="1"/>
      <c r="F79" s="1"/>
      <c r="G79" s="1" t="s">
        <v>144</v>
      </c>
      <c r="H79" s="83"/>
      <c r="I79" s="82"/>
      <c r="J79" s="82"/>
      <c r="K79" s="84">
        <f t="shared" si="1"/>
        <v>0</v>
      </c>
      <c r="L79" s="82"/>
    </row>
    <row r="80" spans="1:12" x14ac:dyDescent="0.3">
      <c r="A80" s="1">
        <v>71</v>
      </c>
      <c r="B80" s="1"/>
      <c r="C80" s="1"/>
      <c r="D80" s="1"/>
      <c r="E80" s="1"/>
      <c r="F80" s="1"/>
      <c r="G80" s="1" t="s">
        <v>144</v>
      </c>
      <c r="H80" s="83"/>
      <c r="I80" s="82"/>
      <c r="J80" s="82"/>
      <c r="K80" s="84">
        <f t="shared" si="1"/>
        <v>0</v>
      </c>
      <c r="L80" s="82"/>
    </row>
    <row r="81" spans="1:12" x14ac:dyDescent="0.3">
      <c r="A81" s="1">
        <v>72</v>
      </c>
      <c r="B81" s="1"/>
      <c r="C81" s="1"/>
      <c r="D81" s="1"/>
      <c r="E81" s="1"/>
      <c r="F81" s="1"/>
      <c r="G81" s="1" t="s">
        <v>144</v>
      </c>
      <c r="H81" s="83"/>
      <c r="I81" s="82"/>
      <c r="J81" s="82"/>
      <c r="K81" s="84">
        <f t="shared" si="1"/>
        <v>0</v>
      </c>
      <c r="L81" s="82"/>
    </row>
    <row r="82" spans="1:12" x14ac:dyDescent="0.3">
      <c r="A82" s="1">
        <v>73</v>
      </c>
      <c r="B82" s="1"/>
      <c r="C82" s="1"/>
      <c r="D82" s="1"/>
      <c r="E82" s="1"/>
      <c r="F82" s="1"/>
      <c r="G82" s="1" t="s">
        <v>144</v>
      </c>
      <c r="H82" s="83"/>
      <c r="I82" s="82"/>
      <c r="J82" s="82"/>
      <c r="K82" s="84">
        <f t="shared" si="1"/>
        <v>0</v>
      </c>
      <c r="L82" s="82"/>
    </row>
    <row r="83" spans="1:12" x14ac:dyDescent="0.3">
      <c r="A83" s="1">
        <v>74</v>
      </c>
      <c r="B83" s="1"/>
      <c r="C83" s="1"/>
      <c r="D83" s="1"/>
      <c r="E83" s="1"/>
      <c r="F83" s="1"/>
      <c r="G83" s="1" t="s">
        <v>144</v>
      </c>
      <c r="H83" s="83"/>
      <c r="I83" s="82"/>
      <c r="J83" s="82"/>
      <c r="K83" s="84">
        <f t="shared" si="1"/>
        <v>0</v>
      </c>
      <c r="L83" s="82"/>
    </row>
    <row r="84" spans="1:12" x14ac:dyDescent="0.3">
      <c r="A84" s="1">
        <v>75</v>
      </c>
      <c r="B84" s="1"/>
      <c r="C84" s="1"/>
      <c r="D84" s="1"/>
      <c r="E84" s="1"/>
      <c r="F84" s="1"/>
      <c r="G84" s="1" t="s">
        <v>144</v>
      </c>
      <c r="H84" s="83"/>
      <c r="I84" s="82"/>
      <c r="J84" s="82"/>
      <c r="K84" s="84">
        <f t="shared" si="1"/>
        <v>0</v>
      </c>
      <c r="L84" s="82"/>
    </row>
    <row r="85" spans="1:12" x14ac:dyDescent="0.3">
      <c r="A85" s="1">
        <v>76</v>
      </c>
      <c r="B85" s="1"/>
      <c r="C85" s="1"/>
      <c r="D85" s="1"/>
      <c r="E85" s="1"/>
      <c r="F85" s="1"/>
      <c r="G85" s="1" t="s">
        <v>144</v>
      </c>
      <c r="H85" s="83"/>
      <c r="I85" s="82"/>
      <c r="J85" s="82"/>
      <c r="K85" s="84">
        <f t="shared" si="1"/>
        <v>0</v>
      </c>
      <c r="L85" s="82"/>
    </row>
    <row r="86" spans="1:12" x14ac:dyDescent="0.3">
      <c r="A86" s="1">
        <v>77</v>
      </c>
      <c r="B86" s="1"/>
      <c r="C86" s="1"/>
      <c r="D86" s="1"/>
      <c r="E86" s="1"/>
      <c r="F86" s="1"/>
      <c r="G86" s="1" t="s">
        <v>144</v>
      </c>
      <c r="H86" s="83"/>
      <c r="I86" s="82"/>
      <c r="J86" s="82"/>
      <c r="K86" s="84">
        <f t="shared" si="1"/>
        <v>0</v>
      </c>
      <c r="L86" s="82"/>
    </row>
    <row r="87" spans="1:12" x14ac:dyDescent="0.3">
      <c r="A87" s="1">
        <v>78</v>
      </c>
      <c r="B87" s="1"/>
      <c r="C87" s="1"/>
      <c r="D87" s="1"/>
      <c r="E87" s="1"/>
      <c r="F87" s="1"/>
      <c r="G87" s="1" t="s">
        <v>144</v>
      </c>
      <c r="H87" s="83"/>
      <c r="I87" s="82"/>
      <c r="J87" s="82"/>
      <c r="K87" s="84">
        <f t="shared" si="1"/>
        <v>0</v>
      </c>
      <c r="L87" s="82"/>
    </row>
    <row r="88" spans="1:12" x14ac:dyDescent="0.3">
      <c r="A88" s="1">
        <v>79</v>
      </c>
      <c r="B88" s="1"/>
      <c r="C88" s="1"/>
      <c r="D88" s="1"/>
      <c r="E88" s="1"/>
      <c r="F88" s="1"/>
      <c r="G88" s="1" t="s">
        <v>144</v>
      </c>
      <c r="H88" s="83"/>
      <c r="I88" s="82"/>
      <c r="J88" s="82"/>
      <c r="K88" s="84">
        <f t="shared" si="1"/>
        <v>0</v>
      </c>
      <c r="L88" s="82"/>
    </row>
    <row r="89" spans="1:12" x14ac:dyDescent="0.3">
      <c r="A89" s="1">
        <v>80</v>
      </c>
      <c r="B89" s="1"/>
      <c r="C89" s="1"/>
      <c r="D89" s="1"/>
      <c r="E89" s="1"/>
      <c r="F89" s="1"/>
      <c r="G89" s="1" t="s">
        <v>144</v>
      </c>
      <c r="H89" s="83"/>
      <c r="I89" s="82"/>
      <c r="J89" s="82"/>
      <c r="K89" s="84">
        <f t="shared" si="1"/>
        <v>0</v>
      </c>
      <c r="L89" s="82"/>
    </row>
    <row r="90" spans="1:12" x14ac:dyDescent="0.3">
      <c r="A90" s="1">
        <v>81</v>
      </c>
      <c r="B90" s="1"/>
      <c r="C90" s="1"/>
      <c r="D90" s="1"/>
      <c r="E90" s="1"/>
      <c r="F90" s="1"/>
      <c r="G90" s="1" t="s">
        <v>144</v>
      </c>
      <c r="H90" s="83"/>
      <c r="I90" s="82"/>
      <c r="J90" s="82"/>
      <c r="K90" s="84">
        <f t="shared" si="1"/>
        <v>0</v>
      </c>
      <c r="L90" s="82"/>
    </row>
    <row r="91" spans="1:12" x14ac:dyDescent="0.3">
      <c r="A91" s="1">
        <v>82</v>
      </c>
      <c r="B91" s="1"/>
      <c r="C91" s="1"/>
      <c r="D91" s="1"/>
      <c r="E91" s="1"/>
      <c r="F91" s="1"/>
      <c r="G91" s="1" t="s">
        <v>144</v>
      </c>
      <c r="H91" s="83"/>
      <c r="I91" s="82"/>
      <c r="J91" s="82"/>
      <c r="K91" s="84">
        <f t="shared" si="1"/>
        <v>0</v>
      </c>
      <c r="L91" s="82"/>
    </row>
    <row r="92" spans="1:12" x14ac:dyDescent="0.3">
      <c r="A92" s="1">
        <v>83</v>
      </c>
      <c r="B92" s="1"/>
      <c r="C92" s="1"/>
      <c r="D92" s="1"/>
      <c r="E92" s="1"/>
      <c r="F92" s="1"/>
      <c r="G92" s="1" t="s">
        <v>144</v>
      </c>
      <c r="H92" s="83"/>
      <c r="I92" s="82"/>
      <c r="J92" s="82"/>
      <c r="K92" s="84">
        <f t="shared" si="1"/>
        <v>0</v>
      </c>
      <c r="L92" s="82"/>
    </row>
    <row r="93" spans="1:12" x14ac:dyDescent="0.3">
      <c r="A93" s="1">
        <v>84</v>
      </c>
      <c r="B93" s="1"/>
      <c r="C93" s="1"/>
      <c r="D93" s="1"/>
      <c r="E93" s="1"/>
      <c r="F93" s="1"/>
      <c r="G93" s="1" t="s">
        <v>144</v>
      </c>
      <c r="H93" s="83"/>
      <c r="I93" s="82"/>
      <c r="J93" s="82"/>
      <c r="K93" s="84">
        <f t="shared" si="1"/>
        <v>0</v>
      </c>
      <c r="L93" s="82"/>
    </row>
    <row r="94" spans="1:12" x14ac:dyDescent="0.3">
      <c r="A94" s="1">
        <v>85</v>
      </c>
      <c r="B94" s="1"/>
      <c r="C94" s="1"/>
      <c r="D94" s="1"/>
      <c r="E94" s="1"/>
      <c r="F94" s="1"/>
      <c r="G94" s="1" t="s">
        <v>144</v>
      </c>
      <c r="H94" s="83"/>
      <c r="I94" s="82"/>
      <c r="J94" s="82"/>
      <c r="K94" s="84">
        <f t="shared" si="1"/>
        <v>0</v>
      </c>
      <c r="L94" s="82"/>
    </row>
    <row r="95" spans="1:12" x14ac:dyDescent="0.3">
      <c r="A95" s="1">
        <v>86</v>
      </c>
      <c r="B95" s="1"/>
      <c r="C95" s="1"/>
      <c r="D95" s="1"/>
      <c r="E95" s="1"/>
      <c r="F95" s="1"/>
      <c r="G95" s="1" t="s">
        <v>144</v>
      </c>
      <c r="H95" s="83"/>
      <c r="I95" s="82"/>
      <c r="J95" s="82"/>
      <c r="K95" s="84">
        <f t="shared" si="1"/>
        <v>0</v>
      </c>
      <c r="L95" s="82"/>
    </row>
    <row r="96" spans="1:12" x14ac:dyDescent="0.3">
      <c r="A96" s="1">
        <v>87</v>
      </c>
      <c r="B96" s="1"/>
      <c r="C96" s="1"/>
      <c r="D96" s="1"/>
      <c r="E96" s="1"/>
      <c r="F96" s="1"/>
      <c r="G96" s="1" t="s">
        <v>144</v>
      </c>
      <c r="H96" s="83"/>
      <c r="I96" s="82"/>
      <c r="J96" s="82"/>
      <c r="K96" s="84">
        <f t="shared" si="1"/>
        <v>0</v>
      </c>
      <c r="L96" s="82"/>
    </row>
    <row r="97" spans="1:12" x14ac:dyDescent="0.3">
      <c r="A97" s="1">
        <v>88</v>
      </c>
      <c r="B97" s="1"/>
      <c r="C97" s="1"/>
      <c r="D97" s="1"/>
      <c r="E97" s="1"/>
      <c r="F97" s="1"/>
      <c r="G97" s="1" t="s">
        <v>144</v>
      </c>
      <c r="H97" s="83"/>
      <c r="I97" s="82"/>
      <c r="J97" s="82"/>
      <c r="K97" s="84">
        <f t="shared" si="1"/>
        <v>0</v>
      </c>
      <c r="L97" s="82"/>
    </row>
    <row r="98" spans="1:12" x14ac:dyDescent="0.3">
      <c r="A98" s="1">
        <v>89</v>
      </c>
      <c r="B98" s="1"/>
      <c r="C98" s="1"/>
      <c r="D98" s="1"/>
      <c r="E98" s="1"/>
      <c r="F98" s="1"/>
      <c r="G98" s="1" t="s">
        <v>144</v>
      </c>
      <c r="H98" s="83"/>
      <c r="I98" s="82"/>
      <c r="J98" s="82"/>
      <c r="K98" s="84">
        <f t="shared" si="1"/>
        <v>0</v>
      </c>
      <c r="L98" s="82"/>
    </row>
    <row r="99" spans="1:12" x14ac:dyDescent="0.3">
      <c r="A99" s="1">
        <v>90</v>
      </c>
      <c r="B99" s="1"/>
      <c r="C99" s="1"/>
      <c r="D99" s="1"/>
      <c r="E99" s="1"/>
      <c r="F99" s="1"/>
      <c r="G99" s="1" t="s">
        <v>144</v>
      </c>
      <c r="H99" s="83"/>
      <c r="I99" s="82"/>
      <c r="J99" s="82"/>
      <c r="K99" s="84">
        <f t="shared" si="1"/>
        <v>0</v>
      </c>
      <c r="L99" s="82"/>
    </row>
    <row r="100" spans="1:12" x14ac:dyDescent="0.3">
      <c r="A100" s="1">
        <v>91</v>
      </c>
      <c r="B100" s="1"/>
      <c r="C100" s="1"/>
      <c r="D100" s="1"/>
      <c r="E100" s="1"/>
      <c r="F100" s="1"/>
      <c r="G100" s="1" t="s">
        <v>144</v>
      </c>
      <c r="H100" s="83"/>
      <c r="I100" s="82"/>
      <c r="J100" s="82"/>
      <c r="K100" s="84">
        <f t="shared" si="1"/>
        <v>0</v>
      </c>
      <c r="L100" s="82"/>
    </row>
    <row r="101" spans="1:12" x14ac:dyDescent="0.3">
      <c r="A101" s="1">
        <v>92</v>
      </c>
      <c r="B101" s="1"/>
      <c r="C101" s="1"/>
      <c r="D101" s="1"/>
      <c r="E101" s="1"/>
      <c r="F101" s="1"/>
      <c r="G101" s="1" t="s">
        <v>144</v>
      </c>
      <c r="H101" s="83"/>
      <c r="I101" s="82"/>
      <c r="J101" s="82"/>
      <c r="K101" s="84">
        <f t="shared" si="1"/>
        <v>0</v>
      </c>
      <c r="L101" s="82"/>
    </row>
    <row r="102" spans="1:12" x14ac:dyDescent="0.3">
      <c r="A102" s="1">
        <v>93</v>
      </c>
      <c r="B102" s="1"/>
      <c r="C102" s="1"/>
      <c r="D102" s="1"/>
      <c r="E102" s="1"/>
      <c r="F102" s="1"/>
      <c r="G102" s="1" t="s">
        <v>144</v>
      </c>
      <c r="H102" s="83"/>
      <c r="I102" s="82"/>
      <c r="J102" s="82"/>
      <c r="K102" s="84">
        <f t="shared" si="1"/>
        <v>0</v>
      </c>
      <c r="L102" s="82"/>
    </row>
    <row r="103" spans="1:12" x14ac:dyDescent="0.3">
      <c r="A103" s="1">
        <v>94</v>
      </c>
      <c r="B103" s="1"/>
      <c r="C103" s="1"/>
      <c r="D103" s="1"/>
      <c r="E103" s="1"/>
      <c r="F103" s="1"/>
      <c r="G103" s="1" t="s">
        <v>144</v>
      </c>
      <c r="H103" s="83"/>
      <c r="I103" s="82"/>
      <c r="J103" s="82"/>
      <c r="K103" s="84">
        <f t="shared" si="1"/>
        <v>0</v>
      </c>
      <c r="L103" s="82"/>
    </row>
    <row r="104" spans="1:12" x14ac:dyDescent="0.3">
      <c r="A104" s="1">
        <v>95</v>
      </c>
      <c r="B104" s="1"/>
      <c r="C104" s="1"/>
      <c r="D104" s="1"/>
      <c r="E104" s="1"/>
      <c r="F104" s="1"/>
      <c r="G104" s="1" t="s">
        <v>144</v>
      </c>
      <c r="H104" s="83"/>
      <c r="I104" s="82"/>
      <c r="J104" s="82"/>
      <c r="K104" s="84">
        <f t="shared" si="1"/>
        <v>0</v>
      </c>
      <c r="L104" s="82"/>
    </row>
    <row r="105" spans="1:12" x14ac:dyDescent="0.3">
      <c r="A105" s="1">
        <v>96</v>
      </c>
      <c r="B105" s="1"/>
      <c r="C105" s="1"/>
      <c r="D105" s="1"/>
      <c r="E105" s="1"/>
      <c r="F105" s="1"/>
      <c r="G105" s="1" t="s">
        <v>144</v>
      </c>
      <c r="H105" s="83"/>
      <c r="I105" s="82"/>
      <c r="J105" s="82"/>
      <c r="K105" s="84">
        <f t="shared" si="1"/>
        <v>0</v>
      </c>
      <c r="L105" s="82"/>
    </row>
    <row r="106" spans="1:12" x14ac:dyDescent="0.3">
      <c r="A106" s="1">
        <v>97</v>
      </c>
      <c r="B106" s="1"/>
      <c r="C106" s="1"/>
      <c r="D106" s="1"/>
      <c r="E106" s="1"/>
      <c r="F106" s="1"/>
      <c r="G106" s="1" t="s">
        <v>144</v>
      </c>
      <c r="H106" s="83"/>
      <c r="I106" s="82"/>
      <c r="J106" s="82"/>
      <c r="K106" s="84">
        <f t="shared" si="1"/>
        <v>0</v>
      </c>
      <c r="L106" s="82"/>
    </row>
    <row r="107" spans="1:12" x14ac:dyDescent="0.3">
      <c r="A107" s="1">
        <v>98</v>
      </c>
      <c r="B107" s="1"/>
      <c r="C107" s="1"/>
      <c r="D107" s="1"/>
      <c r="E107" s="1"/>
      <c r="F107" s="1"/>
      <c r="G107" s="1" t="s">
        <v>144</v>
      </c>
      <c r="H107" s="83"/>
      <c r="I107" s="82"/>
      <c r="J107" s="82"/>
      <c r="K107" s="84">
        <f t="shared" si="1"/>
        <v>0</v>
      </c>
      <c r="L107" s="82"/>
    </row>
    <row r="108" spans="1:12" x14ac:dyDescent="0.3">
      <c r="A108" s="1">
        <v>99</v>
      </c>
      <c r="B108" s="1"/>
      <c r="C108" s="1"/>
      <c r="D108" s="1"/>
      <c r="E108" s="1"/>
      <c r="F108" s="1"/>
      <c r="G108" s="1" t="s">
        <v>144</v>
      </c>
      <c r="H108" s="83"/>
      <c r="I108" s="82"/>
      <c r="J108" s="82"/>
      <c r="K108" s="84">
        <f t="shared" si="1"/>
        <v>0</v>
      </c>
      <c r="L108" s="82"/>
    </row>
    <row r="109" spans="1:12" x14ac:dyDescent="0.3">
      <c r="A109" s="1">
        <v>100</v>
      </c>
      <c r="B109" s="1"/>
      <c r="C109" s="1"/>
      <c r="D109" s="1"/>
      <c r="E109" s="1"/>
      <c r="F109" s="1"/>
      <c r="G109" s="1" t="s">
        <v>144</v>
      </c>
      <c r="H109" s="83"/>
      <c r="I109" s="82"/>
      <c r="J109" s="82"/>
      <c r="K109" s="84">
        <f t="shared" si="1"/>
        <v>0</v>
      </c>
      <c r="L109" s="82"/>
    </row>
    <row r="110" spans="1:12" x14ac:dyDescent="0.3">
      <c r="A110" s="1">
        <v>101</v>
      </c>
      <c r="B110" s="1"/>
      <c r="C110" s="1"/>
      <c r="D110" s="1"/>
      <c r="E110" s="1"/>
      <c r="F110" s="1"/>
      <c r="G110" s="1" t="s">
        <v>144</v>
      </c>
      <c r="H110" s="83"/>
      <c r="I110" s="82"/>
      <c r="J110" s="82"/>
      <c r="K110" s="84">
        <f t="shared" si="1"/>
        <v>0</v>
      </c>
      <c r="L110" s="82"/>
    </row>
    <row r="111" spans="1:12" x14ac:dyDescent="0.3">
      <c r="A111" s="1">
        <v>102</v>
      </c>
      <c r="B111" s="1"/>
      <c r="C111" s="1"/>
      <c r="D111" s="1"/>
      <c r="E111" s="1"/>
      <c r="F111" s="1"/>
      <c r="G111" s="1" t="s">
        <v>144</v>
      </c>
      <c r="H111" s="83"/>
      <c r="I111" s="82"/>
      <c r="J111" s="82"/>
      <c r="K111" s="84">
        <f t="shared" si="1"/>
        <v>0</v>
      </c>
      <c r="L111" s="82"/>
    </row>
    <row r="112" spans="1:12" x14ac:dyDescent="0.3">
      <c r="A112" s="1">
        <v>103</v>
      </c>
      <c r="B112" s="1"/>
      <c r="C112" s="1"/>
      <c r="D112" s="1"/>
      <c r="E112" s="1"/>
      <c r="F112" s="1"/>
      <c r="G112" s="1" t="s">
        <v>144</v>
      </c>
      <c r="H112" s="83"/>
      <c r="I112" s="82"/>
      <c r="J112" s="82"/>
      <c r="K112" s="84">
        <f t="shared" si="1"/>
        <v>0</v>
      </c>
      <c r="L112" s="82"/>
    </row>
    <row r="113" spans="1:12" x14ac:dyDescent="0.3">
      <c r="A113" s="1">
        <v>104</v>
      </c>
      <c r="B113" s="1"/>
      <c r="C113" s="1"/>
      <c r="D113" s="1"/>
      <c r="E113" s="1"/>
      <c r="F113" s="1"/>
      <c r="G113" s="1" t="s">
        <v>144</v>
      </c>
      <c r="H113" s="83"/>
      <c r="I113" s="82"/>
      <c r="J113" s="82"/>
      <c r="K113" s="84">
        <f t="shared" si="1"/>
        <v>0</v>
      </c>
      <c r="L113" s="82"/>
    </row>
    <row r="114" spans="1:12" x14ac:dyDescent="0.3">
      <c r="A114" s="1">
        <v>105</v>
      </c>
      <c r="B114" s="1"/>
      <c r="C114" s="1"/>
      <c r="D114" s="1"/>
      <c r="E114" s="1"/>
      <c r="F114" s="1"/>
      <c r="G114" s="1" t="s">
        <v>144</v>
      </c>
      <c r="H114" s="83"/>
      <c r="I114" s="82"/>
      <c r="J114" s="82"/>
      <c r="K114" s="84">
        <f t="shared" si="1"/>
        <v>0</v>
      </c>
      <c r="L114" s="82"/>
    </row>
    <row r="115" spans="1:12" x14ac:dyDescent="0.3">
      <c r="A115" s="1">
        <v>106</v>
      </c>
      <c r="B115" s="1"/>
      <c r="C115" s="1"/>
      <c r="D115" s="1"/>
      <c r="E115" s="1"/>
      <c r="F115" s="1"/>
      <c r="G115" s="1" t="s">
        <v>144</v>
      </c>
      <c r="H115" s="83"/>
      <c r="I115" s="82"/>
      <c r="J115" s="82"/>
      <c r="K115" s="84">
        <f t="shared" si="1"/>
        <v>0</v>
      </c>
      <c r="L115" s="82"/>
    </row>
    <row r="116" spans="1:12" x14ac:dyDescent="0.3">
      <c r="A116" s="1">
        <v>107</v>
      </c>
      <c r="B116" s="1"/>
      <c r="C116" s="1"/>
      <c r="D116" s="1"/>
      <c r="E116" s="1"/>
      <c r="F116" s="1"/>
      <c r="G116" s="1" t="s">
        <v>144</v>
      </c>
      <c r="H116" s="83"/>
      <c r="I116" s="82"/>
      <c r="J116" s="82"/>
      <c r="K116" s="84">
        <f t="shared" si="1"/>
        <v>0</v>
      </c>
      <c r="L116" s="82"/>
    </row>
    <row r="117" spans="1:12" x14ac:dyDescent="0.3">
      <c r="A117" s="1">
        <v>108</v>
      </c>
      <c r="B117" s="1"/>
      <c r="C117" s="1"/>
      <c r="D117" s="1"/>
      <c r="E117" s="1"/>
      <c r="F117" s="1"/>
      <c r="G117" s="1" t="s">
        <v>144</v>
      </c>
      <c r="H117" s="83"/>
      <c r="I117" s="82"/>
      <c r="J117" s="82"/>
      <c r="K117" s="84">
        <f t="shared" si="1"/>
        <v>0</v>
      </c>
      <c r="L117" s="82"/>
    </row>
    <row r="118" spans="1:12" x14ac:dyDescent="0.3">
      <c r="A118" s="1">
        <v>109</v>
      </c>
      <c r="B118" s="1"/>
      <c r="C118" s="1"/>
      <c r="D118" s="1"/>
      <c r="E118" s="1"/>
      <c r="F118" s="1"/>
      <c r="G118" s="1" t="s">
        <v>144</v>
      </c>
      <c r="H118" s="83"/>
      <c r="I118" s="82"/>
      <c r="J118" s="82"/>
      <c r="K118" s="84">
        <f t="shared" si="1"/>
        <v>0</v>
      </c>
      <c r="L118" s="82"/>
    </row>
    <row r="119" spans="1:12" x14ac:dyDescent="0.3">
      <c r="A119" s="1">
        <v>110</v>
      </c>
      <c r="B119" s="1"/>
      <c r="C119" s="1"/>
      <c r="D119" s="1"/>
      <c r="E119" s="1"/>
      <c r="F119" s="1"/>
      <c r="G119" s="1" t="s">
        <v>144</v>
      </c>
      <c r="H119" s="83"/>
      <c r="I119" s="82"/>
      <c r="J119" s="82"/>
      <c r="K119" s="84">
        <f t="shared" si="1"/>
        <v>0</v>
      </c>
      <c r="L119" s="82"/>
    </row>
    <row r="120" spans="1:12" x14ac:dyDescent="0.3">
      <c r="A120" s="1">
        <v>111</v>
      </c>
      <c r="B120" s="1"/>
      <c r="C120" s="1"/>
      <c r="D120" s="1"/>
      <c r="E120" s="1"/>
      <c r="F120" s="1"/>
      <c r="G120" s="1" t="s">
        <v>144</v>
      </c>
      <c r="H120" s="83"/>
      <c r="I120" s="82"/>
      <c r="J120" s="82"/>
      <c r="K120" s="84">
        <f t="shared" si="1"/>
        <v>0</v>
      </c>
      <c r="L120" s="82"/>
    </row>
    <row r="121" spans="1:12" x14ac:dyDescent="0.3">
      <c r="A121" s="1">
        <v>112</v>
      </c>
      <c r="B121" s="1"/>
      <c r="C121" s="1"/>
      <c r="D121" s="1"/>
      <c r="E121" s="1"/>
      <c r="F121" s="1"/>
      <c r="G121" s="1" t="s">
        <v>144</v>
      </c>
      <c r="H121" s="83"/>
      <c r="I121" s="82"/>
      <c r="J121" s="82"/>
      <c r="K121" s="84">
        <f t="shared" si="1"/>
        <v>0</v>
      </c>
      <c r="L121" s="82"/>
    </row>
    <row r="122" spans="1:12" x14ac:dyDescent="0.3">
      <c r="A122" s="1">
        <v>113</v>
      </c>
      <c r="B122" s="1"/>
      <c r="C122" s="1"/>
      <c r="D122" s="1"/>
      <c r="E122" s="1"/>
      <c r="F122" s="1"/>
      <c r="G122" s="1" t="s">
        <v>144</v>
      </c>
      <c r="H122" s="83"/>
      <c r="I122" s="82"/>
      <c r="J122" s="82"/>
      <c r="K122" s="84">
        <f t="shared" si="1"/>
        <v>0</v>
      </c>
      <c r="L122" s="82"/>
    </row>
    <row r="123" spans="1:12" x14ac:dyDescent="0.3">
      <c r="A123" s="1">
        <v>114</v>
      </c>
      <c r="B123" s="1"/>
      <c r="C123" s="1"/>
      <c r="D123" s="1"/>
      <c r="E123" s="1"/>
      <c r="F123" s="1"/>
      <c r="G123" s="1" t="s">
        <v>144</v>
      </c>
      <c r="H123" s="83"/>
      <c r="I123" s="82"/>
      <c r="J123" s="82"/>
      <c r="K123" s="84">
        <f t="shared" si="1"/>
        <v>0</v>
      </c>
      <c r="L123" s="82"/>
    </row>
    <row r="124" spans="1:12" x14ac:dyDescent="0.3">
      <c r="A124" s="1">
        <v>115</v>
      </c>
      <c r="B124" s="1"/>
      <c r="C124" s="1"/>
      <c r="D124" s="1"/>
      <c r="E124" s="1"/>
      <c r="F124" s="1"/>
      <c r="G124" s="1" t="s">
        <v>144</v>
      </c>
      <c r="H124" s="83"/>
      <c r="I124" s="82"/>
      <c r="J124" s="82"/>
      <c r="K124" s="84">
        <f t="shared" si="1"/>
        <v>0</v>
      </c>
      <c r="L124" s="82"/>
    </row>
    <row r="125" spans="1:12" x14ac:dyDescent="0.3">
      <c r="A125" s="1">
        <v>116</v>
      </c>
      <c r="B125" s="1"/>
      <c r="C125" s="1"/>
      <c r="D125" s="1"/>
      <c r="E125" s="1"/>
      <c r="F125" s="1"/>
      <c r="G125" s="1" t="s">
        <v>144</v>
      </c>
      <c r="H125" s="83"/>
      <c r="I125" s="82"/>
      <c r="J125" s="82"/>
      <c r="K125" s="84">
        <f t="shared" si="1"/>
        <v>0</v>
      </c>
      <c r="L125" s="82"/>
    </row>
    <row r="126" spans="1:12" x14ac:dyDescent="0.3">
      <c r="A126" s="1">
        <v>117</v>
      </c>
      <c r="B126" s="1"/>
      <c r="C126" s="1"/>
      <c r="D126" s="1"/>
      <c r="E126" s="1"/>
      <c r="F126" s="1"/>
      <c r="G126" s="1" t="s">
        <v>144</v>
      </c>
      <c r="H126" s="83"/>
      <c r="I126" s="82"/>
      <c r="J126" s="82"/>
      <c r="K126" s="84">
        <f t="shared" si="1"/>
        <v>0</v>
      </c>
      <c r="L126" s="82"/>
    </row>
    <row r="127" spans="1:12" x14ac:dyDescent="0.3">
      <c r="A127" s="1">
        <v>118</v>
      </c>
      <c r="B127" s="1"/>
      <c r="C127" s="1"/>
      <c r="D127" s="1"/>
      <c r="E127" s="1"/>
      <c r="F127" s="1"/>
      <c r="G127" s="1" t="s">
        <v>144</v>
      </c>
      <c r="H127" s="83"/>
      <c r="I127" s="82"/>
      <c r="J127" s="82"/>
      <c r="K127" s="84">
        <f t="shared" si="1"/>
        <v>0</v>
      </c>
      <c r="L127" s="82"/>
    </row>
    <row r="128" spans="1:12" x14ac:dyDescent="0.3">
      <c r="A128" s="1">
        <v>119</v>
      </c>
      <c r="B128" s="1"/>
      <c r="C128" s="1"/>
      <c r="D128" s="1"/>
      <c r="E128" s="1"/>
      <c r="F128" s="1"/>
      <c r="G128" s="1" t="s">
        <v>144</v>
      </c>
      <c r="H128" s="83"/>
      <c r="I128" s="82"/>
      <c r="J128" s="82"/>
      <c r="K128" s="84">
        <f t="shared" si="1"/>
        <v>0</v>
      </c>
      <c r="L128" s="82"/>
    </row>
    <row r="129" spans="1:12" x14ac:dyDescent="0.3">
      <c r="A129" s="1">
        <v>120</v>
      </c>
      <c r="B129" s="1"/>
      <c r="C129" s="1"/>
      <c r="D129" s="1"/>
      <c r="E129" s="1"/>
      <c r="F129" s="1"/>
      <c r="G129" s="1" t="s">
        <v>144</v>
      </c>
      <c r="H129" s="83"/>
      <c r="I129" s="82"/>
      <c r="J129" s="82"/>
      <c r="K129" s="84">
        <f t="shared" si="1"/>
        <v>0</v>
      </c>
      <c r="L129" s="82"/>
    </row>
    <row r="130" spans="1:12" x14ac:dyDescent="0.3">
      <c r="A130" s="1">
        <v>121</v>
      </c>
      <c r="B130" s="1"/>
      <c r="C130" s="1"/>
      <c r="D130" s="1"/>
      <c r="E130" s="1"/>
      <c r="F130" s="1"/>
      <c r="G130" s="1" t="s">
        <v>144</v>
      </c>
      <c r="H130" s="83"/>
      <c r="I130" s="82"/>
      <c r="J130" s="82"/>
      <c r="K130" s="84">
        <f t="shared" si="1"/>
        <v>0</v>
      </c>
      <c r="L130" s="82"/>
    </row>
    <row r="131" spans="1:12" x14ac:dyDescent="0.3">
      <c r="A131" s="1">
        <v>122</v>
      </c>
      <c r="B131" s="1"/>
      <c r="C131" s="1"/>
      <c r="D131" s="1"/>
      <c r="E131" s="1"/>
      <c r="F131" s="1"/>
      <c r="G131" s="1" t="s">
        <v>144</v>
      </c>
      <c r="H131" s="83"/>
      <c r="I131" s="82"/>
      <c r="J131" s="82"/>
      <c r="K131" s="84">
        <f t="shared" si="1"/>
        <v>0</v>
      </c>
      <c r="L131" s="82"/>
    </row>
    <row r="132" spans="1:12" x14ac:dyDescent="0.3">
      <c r="A132" s="1">
        <v>123</v>
      </c>
      <c r="B132" s="1"/>
      <c r="C132" s="1"/>
      <c r="D132" s="1"/>
      <c r="E132" s="1"/>
      <c r="F132" s="1"/>
      <c r="G132" s="1" t="s">
        <v>144</v>
      </c>
      <c r="H132" s="83"/>
      <c r="I132" s="82"/>
      <c r="J132" s="82"/>
      <c r="K132" s="84">
        <f t="shared" si="1"/>
        <v>0</v>
      </c>
      <c r="L132" s="82"/>
    </row>
    <row r="133" spans="1:12" x14ac:dyDescent="0.3">
      <c r="A133" s="1">
        <v>124</v>
      </c>
      <c r="B133" s="1"/>
      <c r="C133" s="1"/>
      <c r="D133" s="1"/>
      <c r="E133" s="1"/>
      <c r="F133" s="1"/>
      <c r="G133" s="1" t="s">
        <v>144</v>
      </c>
      <c r="H133" s="83"/>
      <c r="I133" s="82"/>
      <c r="J133" s="82"/>
      <c r="K133" s="84">
        <f t="shared" si="1"/>
        <v>0</v>
      </c>
      <c r="L133" s="82"/>
    </row>
    <row r="134" spans="1:12" x14ac:dyDescent="0.3">
      <c r="A134" s="1">
        <v>125</v>
      </c>
      <c r="B134" s="1"/>
      <c r="C134" s="1"/>
      <c r="D134" s="1"/>
      <c r="E134" s="1"/>
      <c r="F134" s="1"/>
      <c r="G134" s="1" t="s">
        <v>144</v>
      </c>
      <c r="H134" s="83"/>
      <c r="I134" s="82"/>
      <c r="J134" s="82"/>
      <c r="K134" s="84">
        <f t="shared" si="1"/>
        <v>0</v>
      </c>
      <c r="L134" s="82"/>
    </row>
    <row r="135" spans="1:12" x14ac:dyDescent="0.3">
      <c r="A135" s="1">
        <v>126</v>
      </c>
      <c r="B135" s="1"/>
      <c r="C135" s="1"/>
      <c r="D135" s="1"/>
      <c r="E135" s="1"/>
      <c r="F135" s="1"/>
      <c r="G135" s="1" t="s">
        <v>144</v>
      </c>
      <c r="H135" s="83"/>
      <c r="I135" s="82"/>
      <c r="J135" s="82"/>
      <c r="K135" s="84">
        <f t="shared" si="1"/>
        <v>0</v>
      </c>
      <c r="L135" s="82"/>
    </row>
    <row r="136" spans="1:12" x14ac:dyDescent="0.3">
      <c r="A136" s="1">
        <v>127</v>
      </c>
      <c r="B136" s="1"/>
      <c r="C136" s="1"/>
      <c r="D136" s="1"/>
      <c r="E136" s="1"/>
      <c r="F136" s="1"/>
      <c r="G136" s="1" t="s">
        <v>144</v>
      </c>
      <c r="H136" s="83"/>
      <c r="I136" s="82"/>
      <c r="J136" s="82"/>
      <c r="K136" s="84">
        <f t="shared" si="1"/>
        <v>0</v>
      </c>
      <c r="L136" s="82"/>
    </row>
    <row r="137" spans="1:12" x14ac:dyDescent="0.3">
      <c r="A137" s="1">
        <v>128</v>
      </c>
      <c r="B137" s="1"/>
      <c r="C137" s="1"/>
      <c r="D137" s="1"/>
      <c r="E137" s="1"/>
      <c r="F137" s="1"/>
      <c r="G137" s="1" t="s">
        <v>144</v>
      </c>
      <c r="H137" s="83"/>
      <c r="I137" s="82"/>
      <c r="J137" s="82"/>
      <c r="K137" s="84">
        <f t="shared" si="1"/>
        <v>0</v>
      </c>
      <c r="L137" s="82"/>
    </row>
    <row r="138" spans="1:12" x14ac:dyDescent="0.3">
      <c r="A138" s="1">
        <v>129</v>
      </c>
      <c r="B138" s="1"/>
      <c r="C138" s="1"/>
      <c r="D138" s="1"/>
      <c r="E138" s="1"/>
      <c r="F138" s="1"/>
      <c r="G138" s="1" t="s">
        <v>144</v>
      </c>
      <c r="H138" s="83"/>
      <c r="I138" s="82"/>
      <c r="J138" s="82"/>
      <c r="K138" s="84">
        <f t="shared" si="1"/>
        <v>0</v>
      </c>
      <c r="L138" s="82"/>
    </row>
    <row r="139" spans="1:12" x14ac:dyDescent="0.3">
      <c r="A139" s="1">
        <v>130</v>
      </c>
      <c r="B139" s="1"/>
      <c r="C139" s="1"/>
      <c r="D139" s="1"/>
      <c r="E139" s="1"/>
      <c r="F139" s="1"/>
      <c r="G139" s="1" t="s">
        <v>144</v>
      </c>
      <c r="H139" s="83"/>
      <c r="I139" s="82"/>
      <c r="J139" s="82"/>
      <c r="K139" s="84">
        <f t="shared" ref="K139:K159" si="2">SUM(I139:J139)</f>
        <v>0</v>
      </c>
      <c r="L139" s="82"/>
    </row>
    <row r="140" spans="1:12" x14ac:dyDescent="0.3">
      <c r="A140" s="1">
        <v>131</v>
      </c>
      <c r="B140" s="1"/>
      <c r="C140" s="1"/>
      <c r="D140" s="1"/>
      <c r="E140" s="1"/>
      <c r="F140" s="1"/>
      <c r="G140" s="1" t="s">
        <v>144</v>
      </c>
      <c r="H140" s="83"/>
      <c r="I140" s="82"/>
      <c r="J140" s="82"/>
      <c r="K140" s="84">
        <f t="shared" si="2"/>
        <v>0</v>
      </c>
      <c r="L140" s="82"/>
    </row>
    <row r="141" spans="1:12" x14ac:dyDescent="0.3">
      <c r="A141" s="1">
        <v>132</v>
      </c>
      <c r="B141" s="1"/>
      <c r="C141" s="1"/>
      <c r="D141" s="1"/>
      <c r="E141" s="1"/>
      <c r="F141" s="1"/>
      <c r="G141" s="1" t="s">
        <v>144</v>
      </c>
      <c r="H141" s="83"/>
      <c r="I141" s="82"/>
      <c r="J141" s="82"/>
      <c r="K141" s="84">
        <f t="shared" si="2"/>
        <v>0</v>
      </c>
      <c r="L141" s="82"/>
    </row>
    <row r="142" spans="1:12" x14ac:dyDescent="0.3">
      <c r="A142" s="1">
        <v>133</v>
      </c>
      <c r="B142" s="1"/>
      <c r="C142" s="1"/>
      <c r="D142" s="1"/>
      <c r="E142" s="1"/>
      <c r="F142" s="1"/>
      <c r="G142" s="1" t="s">
        <v>144</v>
      </c>
      <c r="H142" s="83"/>
      <c r="I142" s="82"/>
      <c r="J142" s="82"/>
      <c r="K142" s="84">
        <f t="shared" si="2"/>
        <v>0</v>
      </c>
      <c r="L142" s="82"/>
    </row>
    <row r="143" spans="1:12" x14ac:dyDescent="0.3">
      <c r="A143" s="1">
        <v>134</v>
      </c>
      <c r="B143" s="1"/>
      <c r="C143" s="1"/>
      <c r="D143" s="1"/>
      <c r="E143" s="1"/>
      <c r="F143" s="1"/>
      <c r="G143" s="1" t="s">
        <v>144</v>
      </c>
      <c r="H143" s="83"/>
      <c r="I143" s="82"/>
      <c r="J143" s="82"/>
      <c r="K143" s="84">
        <f t="shared" si="2"/>
        <v>0</v>
      </c>
      <c r="L143" s="82"/>
    </row>
    <row r="144" spans="1:12" x14ac:dyDescent="0.3">
      <c r="A144" s="1">
        <v>135</v>
      </c>
      <c r="B144" s="1"/>
      <c r="C144" s="1"/>
      <c r="D144" s="1"/>
      <c r="E144" s="1"/>
      <c r="F144" s="1"/>
      <c r="G144" s="1" t="s">
        <v>144</v>
      </c>
      <c r="H144" s="83"/>
      <c r="I144" s="82"/>
      <c r="J144" s="82"/>
      <c r="K144" s="84">
        <f t="shared" si="2"/>
        <v>0</v>
      </c>
      <c r="L144" s="82"/>
    </row>
    <row r="145" spans="1:12" x14ac:dyDescent="0.3">
      <c r="A145" s="1">
        <v>136</v>
      </c>
      <c r="B145" s="1"/>
      <c r="C145" s="1"/>
      <c r="D145" s="1"/>
      <c r="E145" s="1"/>
      <c r="F145" s="1"/>
      <c r="G145" s="1" t="s">
        <v>144</v>
      </c>
      <c r="H145" s="83"/>
      <c r="I145" s="82"/>
      <c r="J145" s="82"/>
      <c r="K145" s="84">
        <f t="shared" si="2"/>
        <v>0</v>
      </c>
      <c r="L145" s="82"/>
    </row>
    <row r="146" spans="1:12" x14ac:dyDescent="0.3">
      <c r="A146" s="1">
        <v>137</v>
      </c>
      <c r="B146" s="1"/>
      <c r="C146" s="1"/>
      <c r="D146" s="1"/>
      <c r="E146" s="1"/>
      <c r="F146" s="1"/>
      <c r="G146" s="1" t="s">
        <v>144</v>
      </c>
      <c r="H146" s="83"/>
      <c r="I146" s="82"/>
      <c r="J146" s="82"/>
      <c r="K146" s="84">
        <f t="shared" si="2"/>
        <v>0</v>
      </c>
      <c r="L146" s="82"/>
    </row>
    <row r="147" spans="1:12" x14ac:dyDescent="0.3">
      <c r="A147" s="1">
        <v>138</v>
      </c>
      <c r="B147" s="1"/>
      <c r="C147" s="1"/>
      <c r="D147" s="1"/>
      <c r="E147" s="1"/>
      <c r="F147" s="1"/>
      <c r="G147" s="1" t="s">
        <v>144</v>
      </c>
      <c r="H147" s="83"/>
      <c r="I147" s="82"/>
      <c r="J147" s="82"/>
      <c r="K147" s="84">
        <f t="shared" si="2"/>
        <v>0</v>
      </c>
      <c r="L147" s="82"/>
    </row>
    <row r="148" spans="1:12" x14ac:dyDescent="0.3">
      <c r="A148" s="1">
        <v>139</v>
      </c>
      <c r="B148" s="1"/>
      <c r="C148" s="1"/>
      <c r="D148" s="1"/>
      <c r="E148" s="1"/>
      <c r="F148" s="1"/>
      <c r="G148" s="1" t="s">
        <v>144</v>
      </c>
      <c r="H148" s="83"/>
      <c r="I148" s="82"/>
      <c r="J148" s="82"/>
      <c r="K148" s="84">
        <f t="shared" si="2"/>
        <v>0</v>
      </c>
      <c r="L148" s="82"/>
    </row>
    <row r="149" spans="1:12" x14ac:dyDescent="0.3">
      <c r="A149" s="1">
        <v>140</v>
      </c>
      <c r="B149" s="1"/>
      <c r="C149" s="1"/>
      <c r="D149" s="1"/>
      <c r="E149" s="1"/>
      <c r="F149" s="1"/>
      <c r="G149" s="1" t="s">
        <v>144</v>
      </c>
      <c r="H149" s="83"/>
      <c r="I149" s="82"/>
      <c r="J149" s="82"/>
      <c r="K149" s="84">
        <f t="shared" si="2"/>
        <v>0</v>
      </c>
      <c r="L149" s="82"/>
    </row>
    <row r="150" spans="1:12" x14ac:dyDescent="0.3">
      <c r="A150" s="1">
        <v>141</v>
      </c>
      <c r="B150" s="1"/>
      <c r="C150" s="1"/>
      <c r="D150" s="1"/>
      <c r="E150" s="1"/>
      <c r="F150" s="1"/>
      <c r="G150" s="1" t="s">
        <v>144</v>
      </c>
      <c r="H150" s="83"/>
      <c r="I150" s="82"/>
      <c r="J150" s="82"/>
      <c r="K150" s="84">
        <f t="shared" si="2"/>
        <v>0</v>
      </c>
      <c r="L150" s="82"/>
    </row>
    <row r="151" spans="1:12" x14ac:dyDescent="0.3">
      <c r="A151" s="1">
        <v>142</v>
      </c>
      <c r="B151" s="1"/>
      <c r="C151" s="1"/>
      <c r="D151" s="1"/>
      <c r="E151" s="1"/>
      <c r="F151" s="1"/>
      <c r="G151" s="1" t="s">
        <v>144</v>
      </c>
      <c r="H151" s="83"/>
      <c r="I151" s="82"/>
      <c r="J151" s="82"/>
      <c r="K151" s="84">
        <f t="shared" si="2"/>
        <v>0</v>
      </c>
      <c r="L151" s="82"/>
    </row>
    <row r="152" spans="1:12" x14ac:dyDescent="0.3">
      <c r="A152" s="1">
        <v>143</v>
      </c>
      <c r="B152" s="1"/>
      <c r="C152" s="1"/>
      <c r="D152" s="1"/>
      <c r="E152" s="1"/>
      <c r="F152" s="1"/>
      <c r="G152" s="1" t="s">
        <v>144</v>
      </c>
      <c r="H152" s="83"/>
      <c r="I152" s="82"/>
      <c r="J152" s="82"/>
      <c r="K152" s="84">
        <f t="shared" si="2"/>
        <v>0</v>
      </c>
      <c r="L152" s="82"/>
    </row>
    <row r="153" spans="1:12" x14ac:dyDescent="0.3">
      <c r="A153" s="1">
        <v>144</v>
      </c>
      <c r="B153" s="1"/>
      <c r="C153" s="1"/>
      <c r="D153" s="1"/>
      <c r="E153" s="1"/>
      <c r="F153" s="1"/>
      <c r="G153" s="1" t="s">
        <v>144</v>
      </c>
      <c r="H153" s="83"/>
      <c r="I153" s="82"/>
      <c r="J153" s="82"/>
      <c r="K153" s="84">
        <f t="shared" si="2"/>
        <v>0</v>
      </c>
      <c r="L153" s="82"/>
    </row>
    <row r="154" spans="1:12" x14ac:dyDescent="0.3">
      <c r="A154" s="1">
        <v>145</v>
      </c>
      <c r="B154" s="1"/>
      <c r="C154" s="1"/>
      <c r="D154" s="1"/>
      <c r="E154" s="1"/>
      <c r="F154" s="1"/>
      <c r="G154" s="1" t="s">
        <v>144</v>
      </c>
      <c r="H154" s="83"/>
      <c r="I154" s="82"/>
      <c r="J154" s="82"/>
      <c r="K154" s="84">
        <f t="shared" si="2"/>
        <v>0</v>
      </c>
      <c r="L154" s="82"/>
    </row>
    <row r="155" spans="1:12" x14ac:dyDescent="0.3">
      <c r="A155" s="1">
        <v>146</v>
      </c>
      <c r="B155" s="1"/>
      <c r="C155" s="1"/>
      <c r="D155" s="1"/>
      <c r="E155" s="1"/>
      <c r="F155" s="1"/>
      <c r="G155" s="1" t="s">
        <v>144</v>
      </c>
      <c r="H155" s="83"/>
      <c r="I155" s="82"/>
      <c r="J155" s="82"/>
      <c r="K155" s="84">
        <f t="shared" si="2"/>
        <v>0</v>
      </c>
      <c r="L155" s="82"/>
    </row>
    <row r="156" spans="1:12" x14ac:dyDescent="0.3">
      <c r="A156" s="1">
        <v>147</v>
      </c>
      <c r="B156" s="1"/>
      <c r="C156" s="1"/>
      <c r="D156" s="1"/>
      <c r="E156" s="1"/>
      <c r="F156" s="1"/>
      <c r="G156" s="1" t="s">
        <v>144</v>
      </c>
      <c r="H156" s="83"/>
      <c r="I156" s="82"/>
      <c r="J156" s="82"/>
      <c r="K156" s="84">
        <f t="shared" si="2"/>
        <v>0</v>
      </c>
      <c r="L156" s="82"/>
    </row>
    <row r="157" spans="1:12" x14ac:dyDescent="0.3">
      <c r="A157" s="1">
        <v>148</v>
      </c>
      <c r="B157" s="1"/>
      <c r="C157" s="1"/>
      <c r="D157" s="1"/>
      <c r="E157" s="1"/>
      <c r="F157" s="1"/>
      <c r="G157" s="1" t="s">
        <v>144</v>
      </c>
      <c r="H157" s="83"/>
      <c r="I157" s="82"/>
      <c r="J157" s="82"/>
      <c r="K157" s="84">
        <f t="shared" si="2"/>
        <v>0</v>
      </c>
      <c r="L157" s="82"/>
    </row>
    <row r="158" spans="1:12" x14ac:dyDescent="0.3">
      <c r="A158" s="1">
        <v>149</v>
      </c>
      <c r="B158" s="1"/>
      <c r="C158" s="1"/>
      <c r="D158" s="1"/>
      <c r="E158" s="1"/>
      <c r="F158" s="1"/>
      <c r="G158" s="1" t="s">
        <v>144</v>
      </c>
      <c r="H158" s="83"/>
      <c r="I158" s="82"/>
      <c r="J158" s="82"/>
      <c r="K158" s="84">
        <f t="shared" si="2"/>
        <v>0</v>
      </c>
      <c r="L158" s="82"/>
    </row>
    <row r="159" spans="1:12" x14ac:dyDescent="0.3">
      <c r="A159" s="1">
        <v>150</v>
      </c>
      <c r="B159" s="1"/>
      <c r="C159" s="1"/>
      <c r="D159" s="1"/>
      <c r="E159" s="1"/>
      <c r="F159" s="1"/>
      <c r="G159" s="1" t="s">
        <v>144</v>
      </c>
      <c r="H159" s="83"/>
      <c r="I159" s="82"/>
      <c r="J159" s="82"/>
      <c r="K159" s="84">
        <f t="shared" si="2"/>
        <v>0</v>
      </c>
      <c r="L159" s="82"/>
    </row>
  </sheetData>
  <mergeCells count="2">
    <mergeCell ref="H1:I1"/>
    <mergeCell ref="C3:D3"/>
  </mergeCells>
  <conditionalFormatting sqref="L10:L159">
    <cfRule type="expression" dxfId="9" priority="33">
      <formula>L10&gt;I10</formula>
    </cfRule>
  </conditionalFormatting>
  <conditionalFormatting sqref="I4:I6">
    <cfRule type="cellIs" dxfId="7" priority="32" operator="greaterThan">
      <formula>G4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687FA6-6209-4938-95CA-100853E27510}">
            <xm:f>IF(ISNUMBER(L10),OR(H10&lt;'1. Souhrn'!$D$4,H10&gt;'1.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H10:H159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5F967-DAD6-45DC-98FC-7B856C6E2042}">
          <x14:formula1>
            <xm:f>'5. Data'!$A$10:$A$14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19"/>
  <sheetViews>
    <sheetView workbookViewId="0">
      <selection activeCell="A15" sqref="A15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6" spans="1:1" x14ac:dyDescent="0.3">
      <c r="A6" t="s">
        <v>8</v>
      </c>
    </row>
    <row r="7" spans="1:1" x14ac:dyDescent="0.3">
      <c r="A7" s="114" t="s">
        <v>148</v>
      </c>
    </row>
    <row r="8" spans="1:1" x14ac:dyDescent="0.3">
      <c r="A8" s="114" t="s">
        <v>149</v>
      </c>
    </row>
    <row r="10" spans="1:1" x14ac:dyDescent="0.3">
      <c r="A10" s="68" t="s">
        <v>144</v>
      </c>
    </row>
    <row r="11" spans="1:1" x14ac:dyDescent="0.3">
      <c r="A11" s="68" t="s">
        <v>150</v>
      </c>
    </row>
    <row r="12" spans="1:1" x14ac:dyDescent="0.3">
      <c r="A12" s="68" t="s">
        <v>177</v>
      </c>
    </row>
    <row r="13" spans="1:1" x14ac:dyDescent="0.3">
      <c r="A13" s="68" t="s">
        <v>178</v>
      </c>
    </row>
    <row r="14" spans="1:1" x14ac:dyDescent="0.3">
      <c r="A14" s="68" t="s">
        <v>179</v>
      </c>
    </row>
    <row r="19" spans="1:1" x14ac:dyDescent="0.3">
      <c r="A19" s="6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14" ma:contentTypeDescription="Vytvoří nový dokument" ma:contentTypeScope="" ma:versionID="ca660e5418f43135c3e93d3ba662116b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ed156c1b9c2ad48453760731f5b7541a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vizualizac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vizualizace" ma:index="14" nillable="true" ma:displayName="vizualizace" ma:format="Thumbnail" ma:internalName="vizualizac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79af7413-d635-44f7-8310-cab1b4133d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625bb9d-f137-44ff-9bef-0228d2a09e47}" ma:internalName="TaxCatchAll" ma:showField="CatchAllData" ma:web="88a17252-2052-4b36-a2a1-71ea7a362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30326c-30be-4c73-8564-550f1fb8af92">
      <Terms xmlns="http://schemas.microsoft.com/office/infopath/2007/PartnerControls"/>
    </lcf76f155ced4ddcb4097134ff3c332f>
    <TaxCatchAll xmlns="88a17252-2052-4b36-a2a1-71ea7a362f44" xsi:nil="true"/>
    <vizualizace xmlns="a530326c-30be-4c73-8564-550f1fb8af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A8E1A-2FB3-40E1-B212-34C59E043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0B2673-C694-4889-856B-2B43663B3A5B}">
  <ds:schemaRefs>
    <ds:schemaRef ds:uri="http://schemas.microsoft.com/office/2006/metadata/properties"/>
    <ds:schemaRef ds:uri="a530326c-30be-4c73-8564-550f1fb8af92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8a17252-2052-4b36-a2a1-71ea7a362f44"/>
  </ds:schemaRefs>
</ds:datastoreItem>
</file>

<file path=customXml/itemProps3.xml><?xml version="1.0" encoding="utf-8"?>
<ds:datastoreItem xmlns:ds="http://schemas.openxmlformats.org/officeDocument/2006/customXml" ds:itemID="{A0E99AA0-FCC9-458E-8A68-99B0ABAE4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Sieglová</dc:creator>
  <cp:keywords/>
  <dc:description/>
  <cp:lastModifiedBy>Tereza Sieglová</cp:lastModifiedBy>
  <cp:revision/>
  <dcterms:created xsi:type="dcterms:W3CDTF">2023-11-29T00:06:12Z</dcterms:created>
  <dcterms:modified xsi:type="dcterms:W3CDTF">2024-12-19T14:18:27Z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