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rdf$\tereza.sieglova\Documents\Kreativní učení NV 2025\"/>
    </mc:Choice>
  </mc:AlternateContent>
  <xr:revisionPtr revIDLastSave="0" documentId="13_ncr:1_{E0D35C4E-88E2-4BAC-A905-DBB81EF93E06}" xr6:coauthVersionLast="36" xr6:coauthVersionMax="36" xr10:uidLastSave="{00000000-0000-0000-0000-000000000000}"/>
  <bookViews>
    <workbookView xWindow="0" yWindow="0" windowWidth="19200" windowHeight="6060" xr2:uid="{96F08613-8760-4598-8982-BC35B8578DEF}"/>
  </bookViews>
  <sheets>
    <sheet name="1. Rozpočet k vyplnění v DPMK" sheetId="2" r:id="rId1"/>
    <sheet name="2. Rozpočet věcný" sheetId="9" r:id="rId2"/>
    <sheet name="3. Pokyny k vyplnění" sheetId="18" r:id="rId3"/>
    <sheet name="4. Data" sheetId="11" state="hidden" r:id="rId4"/>
  </sheets>
  <definedNames>
    <definedName name="_xlnm._FilterDatabase" localSheetId="1" hidden="1">'2. Rozpočet věcný'!$L$1:$L$142</definedName>
    <definedName name="_xlnm.Print_Area" localSheetId="1">'2. Rozpočet věcný'!$A$84:$E$97</definedName>
    <definedName name="_xlnm.Print_Area" localSheetId="2">'3. Pokyny k vyplnění'!$A$1:$M$16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6" i="9" l="1"/>
  <c r="D70" i="9" l="1"/>
  <c r="D71" i="9"/>
  <c r="D72" i="9"/>
  <c r="S17" i="9" l="1"/>
  <c r="S18" i="9"/>
  <c r="S19" i="9"/>
  <c r="S20" i="9"/>
  <c r="S21" i="9"/>
  <c r="S22" i="9"/>
  <c r="S23" i="9"/>
  <c r="S24" i="9"/>
  <c r="S25" i="9"/>
  <c r="S26" i="9"/>
  <c r="S27" i="9"/>
  <c r="S28" i="9"/>
  <c r="Q29" i="9"/>
  <c r="P29" i="9"/>
  <c r="Q28" i="9"/>
  <c r="P28" i="9"/>
  <c r="Q27" i="9"/>
  <c r="P27" i="9"/>
  <c r="Q26" i="9"/>
  <c r="P26" i="9"/>
  <c r="Q25" i="9"/>
  <c r="P25" i="9"/>
  <c r="Q22" i="9"/>
  <c r="E11" i="2" s="1"/>
  <c r="P22" i="9"/>
  <c r="Q21" i="9"/>
  <c r="P21" i="9"/>
  <c r="P17" i="9"/>
  <c r="Q17" i="9"/>
  <c r="P18" i="9"/>
  <c r="Q18" i="9"/>
  <c r="P19" i="9"/>
  <c r="Q19" i="9"/>
  <c r="Q16" i="9"/>
  <c r="P16" i="9"/>
  <c r="F69" i="9"/>
  <c r="G69" i="9"/>
  <c r="H69" i="9"/>
  <c r="I69" i="9"/>
  <c r="J69" i="9"/>
  <c r="E69" i="9"/>
  <c r="F41" i="9"/>
  <c r="G41" i="9"/>
  <c r="H41" i="9"/>
  <c r="I41" i="9"/>
  <c r="J41" i="9"/>
  <c r="E41" i="9"/>
  <c r="F33" i="9"/>
  <c r="G33" i="9"/>
  <c r="H33" i="9"/>
  <c r="I33" i="9"/>
  <c r="J33" i="9"/>
  <c r="E33" i="9"/>
  <c r="D10" i="2" l="1"/>
  <c r="E19" i="2"/>
  <c r="D14" i="2"/>
  <c r="D15" i="2"/>
  <c r="D6" i="2"/>
  <c r="D11" i="2"/>
  <c r="D7" i="2"/>
  <c r="D17" i="2"/>
  <c r="D16" i="2"/>
  <c r="D8" i="2"/>
  <c r="D129" i="9"/>
  <c r="D20" i="9"/>
  <c r="D37" i="2" l="1"/>
  <c r="D36" i="2"/>
  <c r="D35" i="2"/>
  <c r="D34" i="2"/>
  <c r="D32" i="2"/>
  <c r="D29" i="2"/>
  <c r="D28" i="2"/>
  <c r="D27" i="2"/>
  <c r="D24" i="2"/>
  <c r="D127" i="9"/>
  <c r="D120" i="9"/>
  <c r="D31" i="2" s="1"/>
  <c r="D117" i="9"/>
  <c r="D25" i="2"/>
  <c r="D104" i="9"/>
  <c r="D39" i="9"/>
  <c r="D73" i="9"/>
  <c r="D57" i="9"/>
  <c r="D50" i="9"/>
  <c r="D51" i="9"/>
  <c r="D45" i="9"/>
  <c r="D113" i="9" l="1"/>
  <c r="D30" i="2"/>
  <c r="D103" i="9"/>
  <c r="D136" i="9" s="1"/>
  <c r="D23" i="2"/>
  <c r="D22" i="2" s="1"/>
  <c r="D33" i="2"/>
  <c r="D26" i="2"/>
  <c r="S29" i="9"/>
  <c r="S16" i="9"/>
  <c r="Q20" i="9"/>
  <c r="P20" i="9"/>
  <c r="F76" i="9"/>
  <c r="G76" i="9"/>
  <c r="H76" i="9"/>
  <c r="I76" i="9"/>
  <c r="J76" i="9"/>
  <c r="F59" i="9"/>
  <c r="F32" i="9" s="1"/>
  <c r="G59" i="9"/>
  <c r="G32" i="9" s="1"/>
  <c r="H59" i="9"/>
  <c r="H32" i="9" s="1"/>
  <c r="I59" i="9"/>
  <c r="I32" i="9" s="1"/>
  <c r="J59" i="9"/>
  <c r="J32" i="9" s="1"/>
  <c r="D9" i="2" l="1"/>
  <c r="D19" i="2"/>
  <c r="D78" i="9"/>
  <c r="D79" i="9"/>
  <c r="D80" i="9"/>
  <c r="D81" i="9"/>
  <c r="D82" i="9"/>
  <c r="D74" i="9"/>
  <c r="D61" i="9"/>
  <c r="D62" i="9"/>
  <c r="D63" i="9"/>
  <c r="D64" i="9"/>
  <c r="D65" i="9"/>
  <c r="D66" i="9"/>
  <c r="D67" i="9"/>
  <c r="D77" i="9"/>
  <c r="D60" i="9"/>
  <c r="D43" i="9"/>
  <c r="D44" i="9"/>
  <c r="D46" i="9"/>
  <c r="D47" i="9"/>
  <c r="D48" i="9"/>
  <c r="D49" i="9"/>
  <c r="D52" i="9"/>
  <c r="D53" i="9"/>
  <c r="D54" i="9"/>
  <c r="D55" i="9"/>
  <c r="D56" i="9"/>
  <c r="D42" i="9"/>
  <c r="D35" i="9"/>
  <c r="D36" i="9"/>
  <c r="D37" i="9"/>
  <c r="D38" i="9"/>
  <c r="D34" i="9"/>
  <c r="D17" i="9"/>
  <c r="D18" i="9"/>
  <c r="D19" i="9"/>
  <c r="D21" i="9"/>
  <c r="D22" i="9"/>
  <c r="D23" i="9"/>
  <c r="D24" i="9"/>
  <c r="D25" i="9"/>
  <c r="D26" i="9"/>
  <c r="D27" i="9"/>
  <c r="D28" i="9"/>
  <c r="D29" i="9"/>
  <c r="D30" i="9"/>
  <c r="D16" i="9"/>
  <c r="D18" i="2" l="1"/>
  <c r="D69" i="9"/>
  <c r="D33" i="9"/>
  <c r="D41" i="9"/>
  <c r="D5" i="2"/>
  <c r="E5" i="2"/>
  <c r="J15" i="9"/>
  <c r="I15" i="9"/>
  <c r="E17" i="2"/>
  <c r="E16" i="2"/>
  <c r="E15" i="2"/>
  <c r="E14" i="2"/>
  <c r="E10" i="2"/>
  <c r="E9" i="2"/>
  <c r="E8" i="2"/>
  <c r="E7" i="2"/>
  <c r="E6" i="2"/>
  <c r="P24" i="9" l="1"/>
  <c r="Q24" i="9"/>
  <c r="D13" i="2" l="1"/>
  <c r="E13" i="2"/>
  <c r="D84" i="9"/>
  <c r="E76" i="9"/>
  <c r="E59" i="9"/>
  <c r="E32" i="9" s="1"/>
  <c r="G15" i="9"/>
  <c r="H15" i="9"/>
  <c r="E15" i="9"/>
  <c r="F15" i="9"/>
  <c r="Q23" i="9" l="1"/>
  <c r="E12" i="2" s="1"/>
  <c r="D15" i="9"/>
  <c r="D76" i="9"/>
  <c r="D59" i="9"/>
  <c r="P23" i="9" l="1"/>
  <c r="D32" i="9"/>
  <c r="D99" i="9" s="1"/>
  <c r="D140" i="9" l="1"/>
  <c r="B145" i="9" s="1"/>
  <c r="D143" i="9"/>
  <c r="D12" i="2"/>
  <c r="D138" i="9"/>
  <c r="B144" i="9" s="1"/>
  <c r="C16" i="2"/>
  <c r="C15" i="2"/>
  <c r="E18" i="2"/>
  <c r="C8" i="2"/>
  <c r="C9" i="2"/>
  <c r="C7" i="2"/>
  <c r="C14" i="2"/>
  <c r="C17" i="2"/>
  <c r="C19" i="2" l="1"/>
  <c r="C5" i="2"/>
  <c r="C10" i="2"/>
  <c r="C6" i="2"/>
  <c r="C18" i="2" l="1"/>
  <c r="C11" i="2"/>
  <c r="E4" i="2" l="1"/>
  <c r="E3" i="2" s="1"/>
  <c r="C13" i="2"/>
  <c r="D4" i="2"/>
  <c r="D3" i="2" s="1"/>
  <c r="C12" i="2" l="1"/>
  <c r="C4" i="2" l="1"/>
  <c r="C3" i="2" s="1"/>
</calcChain>
</file>

<file path=xl/sharedStrings.xml><?xml version="1.0" encoding="utf-8"?>
<sst xmlns="http://schemas.openxmlformats.org/spreadsheetml/2006/main" count="352" uniqueCount="311">
  <si>
    <t xml:space="preserve"> ROZPOČET  PROJEKTU</t>
  </si>
  <si>
    <t>Žadatel</t>
  </si>
  <si>
    <t>Je žadatel plátcem DPH?</t>
  </si>
  <si>
    <t>Název projektu</t>
  </si>
  <si>
    <t>Registrační číslo projektu</t>
  </si>
  <si>
    <t>Výzva</t>
  </si>
  <si>
    <t>Tematický okruh</t>
  </si>
  <si>
    <t>NÁKLADY</t>
  </si>
  <si>
    <t>I.</t>
  </si>
  <si>
    <t>1.1.</t>
  </si>
  <si>
    <t>1.2.</t>
  </si>
  <si>
    <t>1.3.</t>
  </si>
  <si>
    <t>1.4.</t>
  </si>
  <si>
    <t>1.6.</t>
  </si>
  <si>
    <t>1.7.</t>
  </si>
  <si>
    <t>1.8.</t>
  </si>
  <si>
    <t>1.9.</t>
  </si>
  <si>
    <t>II.</t>
  </si>
  <si>
    <t>2.</t>
  </si>
  <si>
    <t>Náklady na realizaci projektu</t>
  </si>
  <si>
    <t>2.1.</t>
  </si>
  <si>
    <t>2.2.</t>
  </si>
  <si>
    <t>2.3.</t>
  </si>
  <si>
    <t>nájem techniky</t>
  </si>
  <si>
    <t>2.4.</t>
  </si>
  <si>
    <t>2.5.</t>
  </si>
  <si>
    <t>2.6.</t>
  </si>
  <si>
    <t>Produkce a technické zajištění</t>
  </si>
  <si>
    <t>3.1.</t>
  </si>
  <si>
    <t>produkce</t>
  </si>
  <si>
    <t>3.2.</t>
  </si>
  <si>
    <t>3.3.</t>
  </si>
  <si>
    <t>3.4.</t>
  </si>
  <si>
    <t>osvětlení</t>
  </si>
  <si>
    <t>3.5.</t>
  </si>
  <si>
    <t>ozvučení</t>
  </si>
  <si>
    <t>3.6.</t>
  </si>
  <si>
    <t>3.7.</t>
  </si>
  <si>
    <t>3.8.</t>
  </si>
  <si>
    <t>3.9.</t>
  </si>
  <si>
    <t>4.</t>
  </si>
  <si>
    <t>4.1.</t>
  </si>
  <si>
    <t>4.2.</t>
  </si>
  <si>
    <t>4.3.</t>
  </si>
  <si>
    <t>4.4.</t>
  </si>
  <si>
    <t>4.5.</t>
  </si>
  <si>
    <t>4.6.</t>
  </si>
  <si>
    <t>5.</t>
  </si>
  <si>
    <t>5.1.</t>
  </si>
  <si>
    <t>5.2.</t>
  </si>
  <si>
    <t>5.3.</t>
  </si>
  <si>
    <t>Propagace</t>
  </si>
  <si>
    <t>6.1.</t>
  </si>
  <si>
    <t>tištěná propagace</t>
  </si>
  <si>
    <t>6.2.</t>
  </si>
  <si>
    <t>placená inzerce</t>
  </si>
  <si>
    <t>6.3.</t>
  </si>
  <si>
    <t>6.4.</t>
  </si>
  <si>
    <t>PR</t>
  </si>
  <si>
    <t>6.5.</t>
  </si>
  <si>
    <t>6.6.</t>
  </si>
  <si>
    <t>Další náklady</t>
  </si>
  <si>
    <t>7.1.</t>
  </si>
  <si>
    <t>7.3.</t>
  </si>
  <si>
    <t>tlumočení</t>
  </si>
  <si>
    <t>7.4.</t>
  </si>
  <si>
    <t>pojištění</t>
  </si>
  <si>
    <t>7.5.</t>
  </si>
  <si>
    <t>7.6.</t>
  </si>
  <si>
    <t>7.7.</t>
  </si>
  <si>
    <t>III.</t>
  </si>
  <si>
    <t>Nepřímé – režijní náklady</t>
  </si>
  <si>
    <t>nájem kancelářských prostor</t>
  </si>
  <si>
    <t>kancelářské potřeby</t>
  </si>
  <si>
    <t>spoje (poštovné, telefony, internet)</t>
  </si>
  <si>
    <t>IV.</t>
  </si>
  <si>
    <t>NEUZNATELNÉ NÁKLADY</t>
  </si>
  <si>
    <t>pohonné hmoty</t>
  </si>
  <si>
    <t>bankovní poplatky</t>
  </si>
  <si>
    <t>zpracování projektu</t>
  </si>
  <si>
    <t>právní služby</t>
  </si>
  <si>
    <t>věcná a finanční ocenění</t>
  </si>
  <si>
    <t>A</t>
  </si>
  <si>
    <t>ZDROJE FINANCOVÁNÍ</t>
  </si>
  <si>
    <t>Příjmy z realizace projektu</t>
  </si>
  <si>
    <t>vstupné</t>
  </si>
  <si>
    <t>Další zdroje</t>
  </si>
  <si>
    <t>B</t>
  </si>
  <si>
    <t>C</t>
  </si>
  <si>
    <t>POŽADOVANÁ DOTACE</t>
  </si>
  <si>
    <t>Celkem</t>
  </si>
  <si>
    <t>1.10.</t>
  </si>
  <si>
    <t>1.11.</t>
  </si>
  <si>
    <t>1.12.</t>
  </si>
  <si>
    <t>1.13.</t>
  </si>
  <si>
    <t>1.14.</t>
  </si>
  <si>
    <t>1.15.</t>
  </si>
  <si>
    <t>spotřeba energie</t>
  </si>
  <si>
    <t xml:space="preserve">3. </t>
  </si>
  <si>
    <t>3.10.</t>
  </si>
  <si>
    <t>marketing</t>
  </si>
  <si>
    <t>online reklama (sociální sítě apod.)</t>
  </si>
  <si>
    <t>autorské a licenční poplatky (OSA, DILIA…), služby uměleckých agentur</t>
  </si>
  <si>
    <t>spotřeba energie v kancelářských prostorách</t>
  </si>
  <si>
    <t xml:space="preserve">4.7. </t>
  </si>
  <si>
    <t>správa webových stránek</t>
  </si>
  <si>
    <t>účetnictví</t>
  </si>
  <si>
    <t>administrativa</t>
  </si>
  <si>
    <t>5.6.</t>
  </si>
  <si>
    <t>pohoštění, občerstvení</t>
  </si>
  <si>
    <t>7.8.</t>
  </si>
  <si>
    <t>7.9.</t>
  </si>
  <si>
    <t xml:space="preserve">7.2. </t>
  </si>
  <si>
    <t>7.10.</t>
  </si>
  <si>
    <t>7.11.</t>
  </si>
  <si>
    <t>7.12.</t>
  </si>
  <si>
    <t xml:space="preserve">7.13. </t>
  </si>
  <si>
    <t>ostatní náklady z činnosti (549)</t>
  </si>
  <si>
    <t>3.12.</t>
  </si>
  <si>
    <t xml:space="preserve">výroba spotů, videoukázek apod. </t>
  </si>
  <si>
    <t xml:space="preserve">4.8. </t>
  </si>
  <si>
    <t>NÁKLADY CELKEM</t>
  </si>
  <si>
    <t>Kód položky</t>
  </si>
  <si>
    <t>Název</t>
  </si>
  <si>
    <t>Celkové náklady projektu</t>
  </si>
  <si>
    <t>Náklady projektu hrazené mimo dotaci</t>
  </si>
  <si>
    <t>Náklady projektu požadované hradit z dotace</t>
  </si>
  <si>
    <t>NV02 - sk.50 - 54</t>
  </si>
  <si>
    <t>NV03 - 501</t>
  </si>
  <si>
    <t>NV04 - 502</t>
  </si>
  <si>
    <t>NV06 - 504</t>
  </si>
  <si>
    <t>NV10 - 511</t>
  </si>
  <si>
    <t>NV11 - 512</t>
  </si>
  <si>
    <t>NV12 - 513</t>
  </si>
  <si>
    <t>NV14 - 518</t>
  </si>
  <si>
    <t>NV15 - 521</t>
  </si>
  <si>
    <t>NV16 - 524</t>
  </si>
  <si>
    <t>NV17 - 525</t>
  </si>
  <si>
    <t>NV18 - 527</t>
  </si>
  <si>
    <t>NV19 - 528</t>
  </si>
  <si>
    <t>NV37 - 549</t>
  </si>
  <si>
    <t>NV38 - sk.56</t>
  </si>
  <si>
    <t>Ostatní náklady z činnosti</t>
  </si>
  <si>
    <t>Finanční náklady</t>
  </si>
  <si>
    <t>Ostatní finanční náklady</t>
  </si>
  <si>
    <t>NV43 - 569</t>
  </si>
  <si>
    <t>Jiné sociální náklady</t>
  </si>
  <si>
    <t>Zákonné sociální náklady</t>
  </si>
  <si>
    <t>Jiné sociální pojištění</t>
  </si>
  <si>
    <t>Zákonné sociální pojištění</t>
  </si>
  <si>
    <t>Mzdové náklady</t>
  </si>
  <si>
    <t>Ostatní služby</t>
  </si>
  <si>
    <t>Náklady na reprezentaci</t>
  </si>
  <si>
    <t>Cestovné</t>
  </si>
  <si>
    <t>Opravy a udržování</t>
  </si>
  <si>
    <t>Prodané zboží</t>
  </si>
  <si>
    <t>Spotřeba energie</t>
  </si>
  <si>
    <t>Spotřeba materiálu</t>
  </si>
  <si>
    <t>Náklady z činnosti</t>
  </si>
  <si>
    <t>NV01 - tř.5</t>
  </si>
  <si>
    <t>grafická úprava a sazba propagačních materiálů</t>
  </si>
  <si>
    <t>opravy a udržování (511)</t>
  </si>
  <si>
    <t>prodané zboží (504)</t>
  </si>
  <si>
    <t>Zákonné odvody z dotace</t>
  </si>
  <si>
    <t>Faktury a smlouvy z dotace</t>
  </si>
  <si>
    <t>Faktury a smlouvy mimo dotaci</t>
  </si>
  <si>
    <t>Komentář</t>
  </si>
  <si>
    <t xml:space="preserve">Mzdy a OON z dotace </t>
  </si>
  <si>
    <t xml:space="preserve">Mzdy a OON mimo dotaci </t>
  </si>
  <si>
    <t>Zákonné odvody mimo dotaci</t>
  </si>
  <si>
    <t>Z dotace</t>
  </si>
  <si>
    <t>Mimo dotaci</t>
  </si>
  <si>
    <t>1.5.</t>
  </si>
  <si>
    <t>technické zajištění / stavba scény / instalace, deinstalace</t>
  </si>
  <si>
    <t>nájem prostor souvisejících s realizací projektu</t>
  </si>
  <si>
    <t>nájem vybavení / půjčovné (specifikujte)</t>
  </si>
  <si>
    <t>3.11.</t>
  </si>
  <si>
    <t>3.15.</t>
  </si>
  <si>
    <t>3.16.</t>
  </si>
  <si>
    <t>pořízení záznamu</t>
  </si>
  <si>
    <t>překlady, redakce, odborné texty</t>
  </si>
  <si>
    <t>úhrada domén, údržba webu, správa databází</t>
  </si>
  <si>
    <t>další náklady na reprezentaci (květiny apod.)</t>
  </si>
  <si>
    <t>5.7.</t>
  </si>
  <si>
    <t>fotodokumentace projektu</t>
  </si>
  <si>
    <t>úklid prostor souvisejících s realizací projektu</t>
  </si>
  <si>
    <t>Zdroje financování celkem</t>
  </si>
  <si>
    <t>Příjmy z hlavní činnosti</t>
  </si>
  <si>
    <t>Příjmy z doplňkové činnosti</t>
  </si>
  <si>
    <t>Ostatní výnosy</t>
  </si>
  <si>
    <t>C.2.</t>
  </si>
  <si>
    <t>C.1.</t>
  </si>
  <si>
    <t>Příjmy z realizace</t>
  </si>
  <si>
    <t>Veřejné zdroje</t>
  </si>
  <si>
    <t>Dotace jiných odborů MK</t>
  </si>
  <si>
    <t>Dotace jiných ústředních orgánů (ministerstva bez MK)</t>
  </si>
  <si>
    <t>Státní fond kultury</t>
  </si>
  <si>
    <t>Dotace orgánů samosprávy</t>
  </si>
  <si>
    <t>Zahraniční zdroje (EU, ambasády, fondy apod.)</t>
  </si>
  <si>
    <t>Ostatní dotace</t>
  </si>
  <si>
    <t>Vlastní vklad žadatele</t>
  </si>
  <si>
    <t>Sponzoři celkem</t>
  </si>
  <si>
    <t>Dary mimo nadací a nadačních fondů</t>
  </si>
  <si>
    <t>Dary nadací nebo nadačních fondů</t>
  </si>
  <si>
    <t>A01</t>
  </si>
  <si>
    <t>A02</t>
  </si>
  <si>
    <t>A03</t>
  </si>
  <si>
    <t>B01</t>
  </si>
  <si>
    <t>B02</t>
  </si>
  <si>
    <t>B03</t>
  </si>
  <si>
    <t>B04</t>
  </si>
  <si>
    <t>B05</t>
  </si>
  <si>
    <t>B06</t>
  </si>
  <si>
    <t>C01</t>
  </si>
  <si>
    <t>C02</t>
  </si>
  <si>
    <t>C03</t>
  </si>
  <si>
    <t>C04</t>
  </si>
  <si>
    <t>Rozdíl mezi náklady a zdroji financování</t>
  </si>
  <si>
    <t>A.I</t>
  </si>
  <si>
    <t>A.II</t>
  </si>
  <si>
    <t>A.III</t>
  </si>
  <si>
    <t>B.1.</t>
  </si>
  <si>
    <t>C.3.</t>
  </si>
  <si>
    <t>B.2.</t>
  </si>
  <si>
    <r>
      <rPr>
        <sz val="10"/>
        <color rgb="FF000000"/>
        <rFont val="Arial"/>
        <family val="2"/>
        <charset val="238"/>
      </rPr>
      <t>Dotace z jiných odborů MK</t>
    </r>
    <r>
      <rPr>
        <sz val="10"/>
        <color indexed="8"/>
        <rFont val="Arial"/>
        <family val="2"/>
        <charset val="238"/>
      </rPr>
      <t xml:space="preserve"> –</t>
    </r>
    <r>
      <rPr>
        <b/>
        <sz val="10"/>
        <color rgb="FF00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v komentáři rozepište na jednotlivé útvary MK</t>
    </r>
    <r>
      <rPr>
        <sz val="10"/>
        <color indexed="8"/>
        <rFont val="Arial"/>
        <family val="2"/>
        <charset val="238"/>
      </rPr>
      <t xml:space="preserve"> (odd. umění, odd. literatury a knihoven, odbor regionální a národnostní kultury, odbor mezinárodních vztahů a Evropské unie atd.)</t>
    </r>
  </si>
  <si>
    <t>B.3.</t>
  </si>
  <si>
    <t xml:space="preserve">B.4. </t>
  </si>
  <si>
    <t xml:space="preserve">     - dotace od kraje</t>
  </si>
  <si>
    <t xml:space="preserve">     - dotace od měst, obcí, městských částí</t>
  </si>
  <si>
    <t>B.5.</t>
  </si>
  <si>
    <t xml:space="preserve">     - EU</t>
  </si>
  <si>
    <t xml:space="preserve">     - ambasády a kulturní centra</t>
  </si>
  <si>
    <t xml:space="preserve">     - fondy</t>
  </si>
  <si>
    <t xml:space="preserve">     - jiné</t>
  </si>
  <si>
    <t>C.4.</t>
  </si>
  <si>
    <t>A.I.5</t>
  </si>
  <si>
    <t>A.I.4</t>
  </si>
  <si>
    <t>A.I.3</t>
  </si>
  <si>
    <t>A.I.2</t>
  </si>
  <si>
    <t>A.I.1</t>
  </si>
  <si>
    <t xml:space="preserve">    - z toho smlouva o reklamě</t>
  </si>
  <si>
    <t xml:space="preserve">    - z toho dar</t>
  </si>
  <si>
    <t xml:space="preserve">    - z toho barter</t>
  </si>
  <si>
    <t>% dotace z celkových nákladů projektu</t>
  </si>
  <si>
    <t>B.6.</t>
  </si>
  <si>
    <t>Ostatní dotace - specifikujte v komentáři</t>
  </si>
  <si>
    <r>
      <rPr>
        <b/>
        <sz val="18"/>
        <color theme="4"/>
        <rFont val="Calibri"/>
        <family val="2"/>
        <charset val="238"/>
        <scheme val="minor"/>
      </rPr>
      <t>Rozpočet projektu</t>
    </r>
    <r>
      <rPr>
        <sz val="18"/>
        <color theme="4"/>
        <rFont val="Calibri"/>
        <family val="2"/>
        <charset val="238"/>
        <scheme val="minor"/>
      </rPr>
      <t xml:space="preserve">  (náklady)</t>
    </r>
  </si>
  <si>
    <t xml:space="preserve">Zdroje finacování </t>
  </si>
  <si>
    <t>Realizace projektu od</t>
  </si>
  <si>
    <t>Realizace projektu do</t>
  </si>
  <si>
    <t>Ano</t>
  </si>
  <si>
    <t>Ne</t>
  </si>
  <si>
    <t>Bez nároku na odpočet</t>
  </si>
  <si>
    <t xml:space="preserve"> - vyberte ze seznamu - </t>
  </si>
  <si>
    <t>Divadlo</t>
  </si>
  <si>
    <t>Klasická hudba</t>
  </si>
  <si>
    <t>Literatura</t>
  </si>
  <si>
    <t>Tanec a pohybové umění</t>
  </si>
  <si>
    <t>Výtvarné umění</t>
  </si>
  <si>
    <t>Pokyny k vyplnění</t>
  </si>
  <si>
    <t>Náklad 3.13. cestovní náhrady zaměstnancům se vyplňuje do sloupců G a H, tedy do Mezd a OON.</t>
  </si>
  <si>
    <r>
      <t xml:space="preserve">cestovní náhrady zaměstnancům </t>
    </r>
    <r>
      <rPr>
        <i/>
        <sz val="10"/>
        <color theme="1"/>
        <rFont val="Arial"/>
        <family val="2"/>
        <charset val="238"/>
      </rPr>
      <t>(vyplňujte do sloupců G, H)</t>
    </r>
  </si>
  <si>
    <t>Neuznatelné náklady</t>
  </si>
  <si>
    <t>Účet</t>
  </si>
  <si>
    <t>jiné sociální pojištění (525)</t>
  </si>
  <si>
    <t>zákonné sociální náklady (527)</t>
  </si>
  <si>
    <t>Upozornění</t>
  </si>
  <si>
    <t>Namísto</t>
  </si>
  <si>
    <t>54 - Jiné provozní náklady</t>
  </si>
  <si>
    <t>má být skupina</t>
  </si>
  <si>
    <t>56 - Finanční náklady</t>
  </si>
  <si>
    <t>Na této kartě nikdy nevyplňuje barevné (šedé a světle oranžové) buňky!</t>
  </si>
  <si>
    <t xml:space="preserve">Sloupce E a F – Faktury a smlouvy mimo dotaci a z dotace – obsahují veškeré faktury, paragony i odměny vyplácené na základě smlouvy o dílo, licenční smlouvy, příkazní smlouvy apod. </t>
  </si>
  <si>
    <t xml:space="preserve">Sloupce G a H – Mzdy a OON mimo dotaci a z dotace – obsahují mzdy, platy či odměny vyplácené na základě pracovních smluv, dohod o provedení práce a dohod o pracovní činnosti. </t>
  </si>
  <si>
    <r>
      <t xml:space="preserve">V </t>
    </r>
    <r>
      <rPr>
        <b/>
        <sz val="10"/>
        <rFont val="Arial"/>
        <family val="2"/>
        <charset val="238"/>
      </rPr>
      <t>Nákladech projektu, části I, II a III</t>
    </r>
    <r>
      <rPr>
        <sz val="10"/>
        <rFont val="Arial"/>
        <family val="2"/>
        <charset val="238"/>
      </rPr>
      <t xml:space="preserve">, žadatel vyplňuje částky </t>
    </r>
    <r>
      <rPr>
        <b/>
        <sz val="10"/>
        <color rgb="FF00B050"/>
        <rFont val="Arial"/>
        <family val="2"/>
        <charset val="238"/>
      </rPr>
      <t>ve sloupcích E–J</t>
    </r>
    <r>
      <rPr>
        <sz val="10"/>
        <rFont val="Arial"/>
        <family val="2"/>
        <charset val="238"/>
      </rPr>
      <t>, nikdy nevyplňuje částku celkem ve sloupci D (Celkem).</t>
    </r>
  </si>
  <si>
    <r>
      <t xml:space="preserve">V </t>
    </r>
    <r>
      <rPr>
        <b/>
        <sz val="10"/>
        <rFont val="Arial"/>
        <family val="2"/>
        <charset val="238"/>
      </rPr>
      <t>Nákladech projektu, části IV a části Zdroje financování</t>
    </r>
    <r>
      <rPr>
        <sz val="10"/>
        <rFont val="Arial"/>
        <family val="2"/>
        <charset val="238"/>
      </rPr>
      <t xml:space="preserve">, vyplňuje žadatel jen částku </t>
    </r>
    <r>
      <rPr>
        <b/>
        <sz val="10"/>
        <color rgb="FF00B050"/>
        <rFont val="Arial"/>
        <family val="2"/>
        <charset val="238"/>
      </rPr>
      <t>do sloupce D</t>
    </r>
    <r>
      <rPr>
        <sz val="10"/>
        <rFont val="Arial"/>
        <family val="2"/>
        <charset val="238"/>
      </rPr>
      <t>, v této části jsou sloupce E–J neaktivní!</t>
    </r>
  </si>
  <si>
    <r>
      <t>Sloupce I a J – Zákonné odvody mimo dotaci a z dotace – obsahují veškeré zákonné (</t>
    </r>
    <r>
      <rPr>
        <sz val="10"/>
        <color theme="9" tint="-0.249977111117893"/>
        <rFont val="Arial"/>
        <family val="2"/>
        <charset val="238"/>
      </rPr>
      <t>sociální a zdravotní)</t>
    </r>
    <r>
      <rPr>
        <sz val="10"/>
        <color theme="1"/>
        <rFont val="Arial"/>
        <family val="2"/>
        <charset val="238"/>
      </rPr>
      <t xml:space="preserve"> pojištění hrazené </t>
    </r>
    <r>
      <rPr>
        <sz val="10"/>
        <color theme="9" tint="-0.249977111117893"/>
        <rFont val="Arial"/>
        <family val="2"/>
        <charset val="238"/>
      </rPr>
      <t>zaměstnavatelem</t>
    </r>
    <r>
      <rPr>
        <sz val="10"/>
        <color theme="1"/>
        <rFont val="Arial"/>
        <family val="2"/>
        <charset val="238"/>
      </rPr>
      <t xml:space="preserve"> z mezd, platů a odměn vyplácených na základě pracovních smluv, dohod o provedení práce a dohod o pracovní činnosti podle předpisů platných v roce 2025.</t>
    </r>
  </si>
  <si>
    <r>
      <t xml:space="preserve">Karta 1. Rozpočet k vyplnění v DPMK se </t>
    </r>
    <r>
      <rPr>
        <b/>
        <sz val="10"/>
        <color theme="1"/>
        <rFont val="Arial"/>
        <family val="2"/>
        <charset val="238"/>
      </rPr>
      <t>vyplní automaticky!</t>
    </r>
    <r>
      <rPr>
        <sz val="10"/>
        <color theme="1"/>
        <rFont val="Arial"/>
        <family val="2"/>
        <charset val="238"/>
      </rPr>
      <t xml:space="preserve"> Kartu prosím použijte </t>
    </r>
    <r>
      <rPr>
        <u/>
        <sz val="10"/>
        <color theme="1"/>
        <rFont val="Arial"/>
        <family val="2"/>
        <charset val="238"/>
      </rPr>
      <t>pro vyplnění záložek "Rozpočet projektu" a "Zdroje financování" ve formuláři žádosti v DPMK</t>
    </r>
    <r>
      <rPr>
        <sz val="10"/>
        <color theme="1"/>
        <rFont val="Arial"/>
        <family val="2"/>
        <charset val="238"/>
      </rPr>
      <t xml:space="preserve">. </t>
    </r>
    <r>
      <rPr>
        <b/>
        <sz val="10"/>
        <color theme="1"/>
        <rFont val="Arial"/>
        <family val="2"/>
        <charset val="238"/>
      </rPr>
      <t>Údaje se musejí shodovat – shoda údajů se bude kontrolovat!</t>
    </r>
  </si>
  <si>
    <t>V rozpočtu ve formuláři žádosti v DPMK (tzn. i na kartě 1. Rozpočet k vyplnění v DPMK) došlo k nepřesnému označení u těchto položek:</t>
  </si>
  <si>
    <t>Uznatelné náklady celkem (I, II, III)</t>
  </si>
  <si>
    <t>Náklady celkem (I, II, III, IV)</t>
  </si>
  <si>
    <r>
      <t>Další přímé náklady celkem</t>
    </r>
    <r>
      <rPr>
        <sz val="10"/>
        <color theme="1"/>
        <rFont val="Arial"/>
        <family val="2"/>
        <charset val="238"/>
      </rPr>
      <t xml:space="preserve"> (včetně mezd, platů a OON nelektorských a neuměleckých profesí vč. odvodů) </t>
    </r>
  </si>
  <si>
    <t>služby související s realizací projektu (specifikujte)</t>
  </si>
  <si>
    <t xml:space="preserve">doprava lektorstva </t>
  </si>
  <si>
    <t xml:space="preserve">doprava materiálu, techniky, nástrojů, pomůcek apod. </t>
  </si>
  <si>
    <t>ubytování lektorstva</t>
  </si>
  <si>
    <t>specifikujte - lektor/ka, metodik/čka, koordinátor/ka ad.</t>
  </si>
  <si>
    <t>grafický návrh obálky (pracovní listy, metodické materiály a další výstupy)</t>
  </si>
  <si>
    <t>sazba (pracovní listy, metodické materiály a další výstupy)</t>
  </si>
  <si>
    <t>tisk či výroba (pracovní listy, metodické materiály, pomůcky apod.)</t>
  </si>
  <si>
    <t>doprava dětí a mládeže či jiných účastníků kurzů (včetně zdůvodnění)</t>
  </si>
  <si>
    <t>jiné sociální náklady (528)</t>
  </si>
  <si>
    <t xml:space="preserve">3.13. </t>
  </si>
  <si>
    <t>3.14.</t>
  </si>
  <si>
    <t>účastnické poplatky, kurzovné</t>
  </si>
  <si>
    <t xml:space="preserve">konferenční poplatky </t>
  </si>
  <si>
    <t>prodej publikací a dalších tiskovin</t>
  </si>
  <si>
    <t>jiné příjmy (specifikujte)</t>
  </si>
  <si>
    <t>Výzva č. 1561 - Podpora projektů kreativního učení</t>
  </si>
  <si>
    <t>1. Projekty kreativního učení realizované ve vzdělávacích institucích (ve školách)</t>
  </si>
  <si>
    <t>2. Projekty kreativního učení realizované v kulturních institucích v úzké spolupráci se školami</t>
  </si>
  <si>
    <t>3. Projekty podporující koordinaci činnosti v oblasti kreativního učení</t>
  </si>
  <si>
    <t>4. Vzdělávací aktivity pro pedagogy a pracovníky kulturního a kreativního sektoru</t>
  </si>
  <si>
    <t>Nejdříve 1. 1. 2025</t>
  </si>
  <si>
    <t>Nejpozději 31. 12. 2025</t>
  </si>
  <si>
    <t>alespoň 4 měsíce</t>
  </si>
  <si>
    <t>Žadatel vyplní pouze kartu 2. Rozpočet věcný. POZOR! Nepřidávejte řádky!!! Potřebujete-li něco vysvětlit či upřesnit, využijte sloupec "K" pro komentář!</t>
  </si>
  <si>
    <r>
      <t xml:space="preserve">Důležité kritérium rozpočtu projektu je jeho </t>
    </r>
    <r>
      <rPr>
        <b/>
        <u/>
        <sz val="10"/>
        <color theme="4"/>
        <rFont val="Arial"/>
        <family val="2"/>
        <charset val="238"/>
      </rPr>
      <t>přiměřenost</t>
    </r>
    <r>
      <rPr>
        <b/>
        <sz val="10"/>
        <color theme="4"/>
        <rFont val="Arial"/>
        <family val="2"/>
        <charset val="238"/>
      </rPr>
      <t xml:space="preserve">. Tu dokáže odborná komise posoudit pouze, pokud jí žadatel poskytne dostatečně podrobný rozpočet. Doporučujeme věnovat maximální péči při vyplnění rozpočtu sloupci "K" Komentář, a zejména větší souhrnné položky podrobně rozepsat! Nebude-li rozpočet dostatečně podrobný, bude jeho přiměřenost a priori hodnocena velmi nízko. </t>
    </r>
  </si>
  <si>
    <r>
      <t>Lektorské honoráře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(smlouvy, faktury, mzdy, platy a OON vč. odvodů) </t>
    </r>
    <r>
      <rPr>
        <i/>
        <sz val="10"/>
        <rFont val="Arial"/>
        <family val="2"/>
        <charset val="238"/>
      </rPr>
      <t>odměny lektorek a lektorů, metodiček a metodiků, koordinátorek a koordinátorů /zejm. v okruhu 3/, do kurzů zapojených umělkyň a umělců i dalších KKS pracovnic a pracovníků</t>
    </r>
  </si>
  <si>
    <t>nákupy drobného majetku (včetně pomůcek, specifikujte)</t>
  </si>
  <si>
    <t>spotřeba materiálu (včetně pomůcek či úklidových prostředků)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</si>
</sst>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6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4" tint="-0.249977111117893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8"/>
      <color theme="4"/>
      <name val="Calibri"/>
      <family val="2"/>
      <charset val="238"/>
      <scheme val="minor"/>
    </font>
    <font>
      <sz val="18"/>
      <color theme="4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9" tint="-0.249977111117893"/>
      <name val="Arial"/>
      <family val="2"/>
      <charset val="238"/>
    </font>
    <font>
      <b/>
      <sz val="11"/>
      <color rgb="FF252525"/>
      <name val="Arial"/>
      <family val="2"/>
      <charset val="238"/>
    </font>
    <font>
      <b/>
      <sz val="10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theme="4"/>
      <name val="Arial"/>
      <family val="2"/>
      <charset val="238"/>
    </font>
    <font>
      <u/>
      <sz val="10"/>
      <color theme="1"/>
      <name val="Arial"/>
      <family val="2"/>
      <charset val="238"/>
    </font>
    <font>
      <b/>
      <u/>
      <sz val="10"/>
      <color theme="4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9" fontId="21" fillId="0" borderId="0" applyFont="0" applyFill="0" applyBorder="0" applyAlignment="0" applyProtection="0"/>
  </cellStyleXfs>
  <cellXfs count="224">
    <xf numFmtId="0" fontId="0" fillId="0" borderId="0" xfId="0"/>
    <xf numFmtId="49" fontId="8" fillId="0" borderId="1" xfId="1" applyNumberFormat="1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49" fontId="10" fillId="0" borderId="0" xfId="0" applyNumberFormat="1" applyFont="1" applyBorder="1" applyAlignment="1" applyProtection="1">
      <alignment vertical="center" wrapText="1"/>
      <protection locked="0"/>
    </xf>
    <xf numFmtId="4" fontId="10" fillId="0" borderId="0" xfId="0" applyNumberFormat="1" applyFont="1" applyBorder="1" applyAlignment="1" applyProtection="1">
      <alignment horizontal="right" vertical="center" wrapText="1"/>
      <protection locked="0"/>
    </xf>
    <xf numFmtId="0" fontId="1" fillId="15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9" xfId="0" applyFont="1" applyFill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1" fillId="8" borderId="9" xfId="0" applyFont="1" applyFill="1" applyBorder="1"/>
    <xf numFmtId="0" fontId="0" fillId="2" borderId="9" xfId="0" applyFill="1" applyBorder="1"/>
    <xf numFmtId="0" fontId="0" fillId="13" borderId="9" xfId="0" applyFill="1" applyBorder="1"/>
    <xf numFmtId="0" fontId="0" fillId="8" borderId="9" xfId="0" applyFill="1" applyBorder="1"/>
    <xf numFmtId="16" fontId="4" fillId="0" borderId="9" xfId="0" applyNumberFormat="1" applyFont="1" applyBorder="1" applyAlignment="1" applyProtection="1">
      <alignment vertical="center"/>
      <protection locked="0"/>
    </xf>
    <xf numFmtId="0" fontId="15" fillId="8" borderId="9" xfId="0" applyFont="1" applyFill="1" applyBorder="1" applyAlignment="1" applyProtection="1">
      <alignment vertical="center"/>
      <protection locked="0"/>
    </xf>
    <xf numFmtId="0" fontId="24" fillId="0" borderId="0" xfId="0" applyFont="1"/>
    <xf numFmtId="0" fontId="23" fillId="13" borderId="0" xfId="0" applyFont="1" applyFill="1" applyBorder="1"/>
    <xf numFmtId="49" fontId="1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/>
    <xf numFmtId="3" fontId="9" fillId="0" borderId="2" xfId="1" applyNumberFormat="1" applyFont="1" applyBorder="1" applyAlignment="1" applyProtection="1">
      <alignment vertical="center" wrapText="1"/>
      <protection locked="0"/>
    </xf>
    <xf numFmtId="0" fontId="4" fillId="20" borderId="0" xfId="0" applyFont="1" applyFill="1"/>
    <xf numFmtId="0" fontId="26" fillId="20" borderId="0" xfId="0" applyFont="1" applyFill="1"/>
    <xf numFmtId="0" fontId="1" fillId="19" borderId="12" xfId="0" applyFont="1" applyFill="1" applyBorder="1" applyAlignment="1" applyProtection="1">
      <alignment horizontal="center" vertical="center"/>
    </xf>
    <xf numFmtId="0" fontId="1" fillId="19" borderId="13" xfId="0" applyFont="1" applyFill="1" applyBorder="1" applyAlignment="1" applyProtection="1">
      <alignment horizontal="center" vertical="center" wrapText="1"/>
    </xf>
    <xf numFmtId="0" fontId="1" fillId="19" borderId="14" xfId="0" applyFont="1" applyFill="1" applyBorder="1" applyAlignment="1" applyProtection="1">
      <alignment horizontal="center" vertical="center" wrapText="1"/>
    </xf>
    <xf numFmtId="0" fontId="1" fillId="19" borderId="31" xfId="0" applyFont="1" applyFill="1" applyBorder="1" applyAlignment="1" applyProtection="1">
      <alignment horizontal="center" vertical="center" wrapText="1"/>
    </xf>
    <xf numFmtId="0" fontId="0" fillId="19" borderId="15" xfId="0" applyFill="1" applyBorder="1" applyProtection="1"/>
    <xf numFmtId="0" fontId="0" fillId="19" borderId="0" xfId="0" applyFill="1" applyBorder="1" applyProtection="1"/>
    <xf numFmtId="0" fontId="0" fillId="19" borderId="16" xfId="0" applyFill="1" applyBorder="1" applyProtection="1"/>
    <xf numFmtId="0" fontId="20" fillId="19" borderId="15" xfId="0" applyFont="1" applyFill="1" applyBorder="1" applyProtection="1"/>
    <xf numFmtId="0" fontId="20" fillId="19" borderId="0" xfId="0" applyFont="1" applyFill="1" applyBorder="1" applyProtection="1"/>
    <xf numFmtId="0" fontId="20" fillId="19" borderId="16" xfId="0" applyFont="1" applyFill="1" applyBorder="1" applyProtection="1"/>
    <xf numFmtId="0" fontId="0" fillId="19" borderId="17" xfId="0" applyFill="1" applyBorder="1" applyProtection="1"/>
    <xf numFmtId="0" fontId="0" fillId="19" borderId="18" xfId="0" applyFill="1" applyBorder="1" applyProtection="1"/>
    <xf numFmtId="0" fontId="0" fillId="19" borderId="19" xfId="0" applyFill="1" applyBorder="1" applyProtection="1"/>
    <xf numFmtId="0" fontId="0" fillId="18" borderId="0" xfId="0" applyFill="1" applyProtection="1"/>
    <xf numFmtId="0" fontId="0" fillId="17" borderId="0" xfId="0" applyFill="1" applyProtection="1"/>
    <xf numFmtId="0" fontId="0" fillId="8" borderId="0" xfId="0" applyFill="1"/>
    <xf numFmtId="0" fontId="4" fillId="8" borderId="0" xfId="0" applyFont="1" applyFill="1"/>
    <xf numFmtId="0" fontId="30" fillId="20" borderId="0" xfId="0" applyFont="1" applyFill="1"/>
    <xf numFmtId="0" fontId="31" fillId="20" borderId="0" xfId="0" applyFont="1" applyFill="1"/>
    <xf numFmtId="0" fontId="4" fillId="8" borderId="9" xfId="0" applyFont="1" applyFill="1" applyBorder="1"/>
    <xf numFmtId="0" fontId="29" fillId="8" borderId="9" xfId="0" applyFont="1" applyFill="1" applyBorder="1"/>
    <xf numFmtId="49" fontId="3" fillId="0" borderId="0" xfId="1" applyNumberFormat="1" applyFont="1" applyBorder="1" applyAlignment="1" applyProtection="1">
      <alignment vertical="center"/>
      <protection locked="0"/>
    </xf>
    <xf numFmtId="49" fontId="3" fillId="0" borderId="0" xfId="1" applyNumberFormat="1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49" fontId="5" fillId="0" borderId="0" xfId="1" applyNumberFormat="1" applyFont="1" applyBorder="1" applyAlignment="1" applyProtection="1">
      <alignment horizontal="center" vertical="center" wrapText="1"/>
      <protection locked="0"/>
    </xf>
    <xf numFmtId="3" fontId="6" fillId="0" borderId="0" xfId="1" applyNumberFormat="1" applyFont="1" applyBorder="1" applyAlignment="1" applyProtection="1">
      <alignment horizontal="left" vertical="center" wrapText="1"/>
      <protection locked="0"/>
    </xf>
    <xf numFmtId="49" fontId="7" fillId="0" borderId="0" xfId="1" applyNumberFormat="1" applyFont="1" applyBorder="1" applyAlignment="1" applyProtection="1">
      <alignment vertical="center"/>
      <protection locked="0"/>
    </xf>
    <xf numFmtId="49" fontId="8" fillId="0" borderId="22" xfId="1" applyNumberFormat="1" applyFont="1" applyBorder="1" applyAlignment="1" applyProtection="1">
      <alignment vertical="center" wrapText="1"/>
      <protection locked="0"/>
    </xf>
    <xf numFmtId="49" fontId="10" fillId="0" borderId="0" xfId="1" applyNumberFormat="1" applyFont="1" applyBorder="1" applyAlignment="1" applyProtection="1">
      <alignment vertical="center"/>
      <protection locked="0"/>
    </xf>
    <xf numFmtId="49" fontId="8" fillId="2" borderId="23" xfId="1" applyNumberFormat="1" applyFont="1" applyFill="1" applyBorder="1" applyAlignment="1" applyProtection="1">
      <alignment vertical="center" wrapText="1"/>
      <protection locked="0"/>
    </xf>
    <xf numFmtId="49" fontId="8" fillId="0" borderId="26" xfId="1" applyNumberFormat="1" applyFont="1" applyBorder="1" applyAlignment="1" applyProtection="1">
      <alignment vertical="center" wrapText="1"/>
      <protection locked="0"/>
    </xf>
    <xf numFmtId="49" fontId="8" fillId="0" borderId="28" xfId="1" applyNumberFormat="1" applyFont="1" applyBorder="1" applyAlignment="1" applyProtection="1">
      <alignment vertical="center" wrapText="1"/>
      <protection locked="0"/>
    </xf>
    <xf numFmtId="49" fontId="12" fillId="0" borderId="0" xfId="1" applyNumberFormat="1" applyFont="1" applyBorder="1" applyAlignment="1" applyProtection="1">
      <alignment horizontal="left" vertical="center" wrapText="1"/>
      <protection locked="0"/>
    </xf>
    <xf numFmtId="49" fontId="13" fillId="4" borderId="0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5" fillId="5" borderId="5" xfId="0" applyFont="1" applyFill="1" applyBorder="1" applyAlignment="1" applyProtection="1">
      <alignment horizontal="right" vertical="center"/>
      <protection locked="0"/>
    </xf>
    <xf numFmtId="0" fontId="20" fillId="0" borderId="0" xfId="0" applyFont="1" applyProtection="1">
      <protection locked="0"/>
    </xf>
    <xf numFmtId="0" fontId="15" fillId="12" borderId="0" xfId="0" applyFont="1" applyFill="1" applyBorder="1" applyAlignment="1" applyProtection="1">
      <alignment horizontal="right" vertical="center"/>
      <protection locked="0"/>
    </xf>
    <xf numFmtId="49" fontId="7" fillId="12" borderId="7" xfId="1" applyNumberFormat="1" applyFont="1" applyFill="1" applyBorder="1" applyAlignment="1" applyProtection="1">
      <alignment horizontal="left" vertical="center"/>
      <protection locked="0"/>
    </xf>
    <xf numFmtId="0" fontId="14" fillId="12" borderId="9" xfId="0" applyFont="1" applyFill="1" applyBorder="1" applyAlignment="1" applyProtection="1">
      <alignment horizontal="right" wrapText="1"/>
      <protection locked="0"/>
    </xf>
    <xf numFmtId="0" fontId="14" fillId="0" borderId="9" xfId="0" applyFont="1" applyBorder="1" applyProtection="1">
      <protection locked="0"/>
    </xf>
    <xf numFmtId="0" fontId="0" fillId="0" borderId="9" xfId="0" applyBorder="1" applyProtection="1">
      <protection locked="0"/>
    </xf>
    <xf numFmtId="0" fontId="14" fillId="0" borderId="0" xfId="0" applyFont="1" applyProtection="1">
      <protection locked="0"/>
    </xf>
    <xf numFmtId="0" fontId="15" fillId="4" borderId="5" xfId="0" applyFont="1" applyFill="1" applyBorder="1" applyAlignment="1" applyProtection="1">
      <alignment horizontal="right" vertical="center"/>
      <protection locked="0"/>
    </xf>
    <xf numFmtId="0" fontId="11" fillId="12" borderId="9" xfId="0" applyFont="1" applyFill="1" applyBorder="1" applyAlignment="1" applyProtection="1">
      <alignment horizontal="right" wrapText="1"/>
      <protection locked="0"/>
    </xf>
    <xf numFmtId="0" fontId="15" fillId="6" borderId="11" xfId="0" applyFont="1" applyFill="1" applyBorder="1" applyAlignment="1" applyProtection="1">
      <alignment horizontal="right" vertical="center"/>
      <protection locked="0"/>
    </xf>
    <xf numFmtId="0" fontId="14" fillId="6" borderId="11" xfId="0" applyFont="1" applyFill="1" applyBorder="1" applyAlignment="1" applyProtection="1">
      <alignment horizontal="right"/>
      <protection locked="0"/>
    </xf>
    <xf numFmtId="0" fontId="14" fillId="13" borderId="9" xfId="0" applyFont="1" applyFill="1" applyBorder="1" applyAlignment="1" applyProtection="1">
      <alignment horizontal="center" wrapText="1"/>
      <protection locked="0"/>
    </xf>
    <xf numFmtId="0" fontId="15" fillId="0" borderId="0" xfId="0" applyFont="1" applyFill="1" applyBorder="1" applyAlignment="1" applyProtection="1">
      <alignment horizontal="right" vertical="center"/>
      <protection locked="0"/>
    </xf>
    <xf numFmtId="0" fontId="14" fillId="13" borderId="0" xfId="0" applyFont="1" applyFill="1" applyBorder="1" applyAlignment="1" applyProtection="1">
      <alignment horizontal="center" wrapText="1"/>
      <protection locked="0"/>
    </xf>
    <xf numFmtId="0" fontId="15" fillId="6" borderId="9" xfId="0" applyFont="1" applyFill="1" applyBorder="1" applyAlignment="1" applyProtection="1">
      <alignment horizontal="right" vertical="center"/>
      <protection locked="0"/>
    </xf>
    <xf numFmtId="0" fontId="14" fillId="6" borderId="9" xfId="0" applyFont="1" applyFill="1" applyBorder="1" applyProtection="1">
      <protection locked="0"/>
    </xf>
    <xf numFmtId="0" fontId="14" fillId="2" borderId="9" xfId="0" applyFont="1" applyFill="1" applyBorder="1" applyProtection="1">
      <protection locked="0"/>
    </xf>
    <xf numFmtId="0" fontId="4" fillId="13" borderId="9" xfId="0" applyFont="1" applyFill="1" applyBorder="1" applyAlignment="1" applyProtection="1">
      <alignment horizontal="left" vertical="center"/>
      <protection locked="0"/>
    </xf>
    <xf numFmtId="0" fontId="7" fillId="14" borderId="9" xfId="0" applyFont="1" applyFill="1" applyBorder="1" applyAlignment="1" applyProtection="1">
      <alignment horizontal="right" vertical="center"/>
      <protection locked="0"/>
    </xf>
    <xf numFmtId="0" fontId="14" fillId="14" borderId="9" xfId="0" applyFont="1" applyFill="1" applyBorder="1" applyProtection="1">
      <protection locked="0"/>
    </xf>
    <xf numFmtId="0" fontId="15" fillId="2" borderId="9" xfId="0" applyFont="1" applyFill="1" applyBorder="1" applyAlignment="1" applyProtection="1">
      <alignment horizontal="right" vertical="center"/>
      <protection locked="0"/>
    </xf>
    <xf numFmtId="0" fontId="14" fillId="20" borderId="0" xfId="0" applyFont="1" applyFill="1" applyProtection="1">
      <protection locked="0"/>
    </xf>
    <xf numFmtId="0" fontId="0" fillId="0" borderId="0" xfId="0" applyFill="1" applyProtection="1">
      <protection locked="0"/>
    </xf>
    <xf numFmtId="49" fontId="4" fillId="0" borderId="0" xfId="0" applyNumberFormat="1" applyFont="1" applyBorder="1" applyAlignment="1" applyProtection="1">
      <alignment vertical="center"/>
      <protection locked="0"/>
    </xf>
    <xf numFmtId="0" fontId="8" fillId="13" borderId="0" xfId="0" applyFont="1" applyFill="1" applyBorder="1" applyAlignment="1" applyProtection="1">
      <alignment vertical="center"/>
      <protection locked="0"/>
    </xf>
    <xf numFmtId="0" fontId="11" fillId="0" borderId="9" xfId="0" applyFont="1" applyBorder="1" applyProtection="1">
      <protection locked="0"/>
    </xf>
    <xf numFmtId="49" fontId="4" fillId="0" borderId="0" xfId="0" applyNumberFormat="1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15" fillId="8" borderId="9" xfId="0" applyFont="1" applyFill="1" applyBorder="1" applyAlignment="1" applyProtection="1">
      <alignment horizontal="left" vertical="center"/>
      <protection locked="0"/>
    </xf>
    <xf numFmtId="0" fontId="15" fillId="13" borderId="9" xfId="0" applyFont="1" applyFill="1" applyBorder="1" applyAlignment="1" applyProtection="1">
      <alignment horizontal="left" vertical="center"/>
      <protection locked="0"/>
    </xf>
    <xf numFmtId="0" fontId="15" fillId="0" borderId="9" xfId="0" applyFont="1" applyBorder="1" applyAlignment="1" applyProtection="1">
      <alignment vertical="center"/>
      <protection locked="0"/>
    </xf>
    <xf numFmtId="0" fontId="15" fillId="0" borderId="9" xfId="0" applyFont="1" applyFill="1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11" fillId="13" borderId="0" xfId="0" applyFont="1" applyFill="1" applyBorder="1" applyAlignment="1" applyProtection="1">
      <alignment horizontal="right" vertical="center"/>
      <protection locked="0"/>
    </xf>
    <xf numFmtId="0" fontId="11" fillId="0" borderId="0" xfId="0" applyFont="1" applyProtection="1">
      <protection locked="0"/>
    </xf>
    <xf numFmtId="0" fontId="11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9" fillId="13" borderId="0" xfId="0" applyFont="1" applyFill="1" applyBorder="1" applyAlignment="1" applyProtection="1">
      <alignment horizontal="right" vertical="center"/>
      <protection locked="0"/>
    </xf>
    <xf numFmtId="0" fontId="25" fillId="8" borderId="7" xfId="0" applyFont="1" applyFill="1" applyBorder="1" applyAlignment="1" applyProtection="1">
      <protection locked="0"/>
    </xf>
    <xf numFmtId="0" fontId="0" fillId="8" borderId="0" xfId="0" applyFill="1" applyProtection="1">
      <protection locked="0"/>
    </xf>
    <xf numFmtId="0" fontId="25" fillId="8" borderId="0" xfId="0" applyFont="1" applyFill="1" applyAlignment="1" applyProtection="1">
      <protection locked="0"/>
    </xf>
    <xf numFmtId="0" fontId="10" fillId="20" borderId="0" xfId="0" applyFont="1" applyFill="1"/>
    <xf numFmtId="0" fontId="4" fillId="13" borderId="9" xfId="0" applyFont="1" applyFill="1" applyBorder="1" applyAlignment="1" applyProtection="1">
      <alignment vertical="center"/>
      <protection locked="0"/>
    </xf>
    <xf numFmtId="0" fontId="0" fillId="13" borderId="9" xfId="0" applyFill="1" applyBorder="1" applyProtection="1">
      <protection locked="0"/>
    </xf>
    <xf numFmtId="0" fontId="0" fillId="13" borderId="0" xfId="0" applyFill="1" applyProtection="1">
      <protection locked="0"/>
    </xf>
    <xf numFmtId="0" fontId="14" fillId="13" borderId="9" xfId="0" applyFont="1" applyFill="1" applyBorder="1" applyProtection="1">
      <protection locked="0"/>
    </xf>
    <xf numFmtId="0" fontId="15" fillId="16" borderId="9" xfId="0" applyFont="1" applyFill="1" applyBorder="1" applyAlignment="1" applyProtection="1">
      <alignment horizontal="center" vertical="center"/>
      <protection locked="0"/>
    </xf>
    <xf numFmtId="0" fontId="7" fillId="6" borderId="10" xfId="0" applyFont="1" applyFill="1" applyBorder="1" applyAlignment="1" applyProtection="1">
      <alignment horizontal="center" vertical="center"/>
      <protection locked="0"/>
    </xf>
    <xf numFmtId="0" fontId="10" fillId="6" borderId="10" xfId="0" applyFont="1" applyFill="1" applyBorder="1" applyAlignment="1" applyProtection="1">
      <alignment horizontal="center" vertical="center" wrapText="1"/>
      <protection locked="0"/>
    </xf>
    <xf numFmtId="10" fontId="11" fillId="2" borderId="9" xfId="2" applyNumberFormat="1" applyFont="1" applyFill="1" applyBorder="1" applyProtection="1"/>
    <xf numFmtId="14" fontId="9" fillId="0" borderId="29" xfId="1" applyNumberFormat="1" applyFont="1" applyBorder="1" applyAlignment="1" applyProtection="1">
      <alignment vertical="center"/>
      <protection locked="0"/>
    </xf>
    <xf numFmtId="3" fontId="11" fillId="12" borderId="9" xfId="0" applyNumberFormat="1" applyFont="1" applyFill="1" applyBorder="1" applyAlignment="1" applyProtection="1">
      <alignment horizontal="right"/>
      <protection locked="0"/>
    </xf>
    <xf numFmtId="3" fontId="11" fillId="8" borderId="9" xfId="0" applyNumberFormat="1" applyFont="1" applyFill="1" applyBorder="1" applyProtection="1">
      <protection locked="0"/>
    </xf>
    <xf numFmtId="3" fontId="14" fillId="0" borderId="0" xfId="0" applyNumberFormat="1" applyFont="1" applyProtection="1">
      <protection locked="0"/>
    </xf>
    <xf numFmtId="3" fontId="11" fillId="12" borderId="9" xfId="0" applyNumberFormat="1" applyFont="1" applyFill="1" applyBorder="1" applyAlignment="1" applyProtection="1">
      <alignment horizontal="right" wrapText="1"/>
      <protection locked="0"/>
    </xf>
    <xf numFmtId="3" fontId="11" fillId="6" borderId="11" xfId="0" applyNumberFormat="1" applyFont="1" applyFill="1" applyBorder="1" applyAlignment="1" applyProtection="1">
      <alignment horizontal="right"/>
      <protection locked="0"/>
    </xf>
    <xf numFmtId="3" fontId="11" fillId="13" borderId="0" xfId="0" applyNumberFormat="1" applyFont="1" applyFill="1" applyBorder="1" applyAlignment="1" applyProtection="1">
      <alignment horizontal="center"/>
      <protection locked="0"/>
    </xf>
    <xf numFmtId="3" fontId="11" fillId="6" borderId="9" xfId="0" applyNumberFormat="1" applyFont="1" applyFill="1" applyBorder="1" applyProtection="1">
      <protection locked="0"/>
    </xf>
    <xf numFmtId="3" fontId="11" fillId="14" borderId="9" xfId="0" applyNumberFormat="1" applyFont="1" applyFill="1" applyBorder="1" applyProtection="1">
      <protection locked="0"/>
    </xf>
    <xf numFmtId="3" fontId="11" fillId="2" borderId="9" xfId="0" applyNumberFormat="1" applyFont="1" applyFill="1" applyBorder="1" applyProtection="1">
      <protection locked="0"/>
    </xf>
    <xf numFmtId="3" fontId="14" fillId="0" borderId="9" xfId="0" applyNumberFormat="1" applyFont="1" applyBorder="1" applyProtection="1">
      <protection locked="0"/>
    </xf>
    <xf numFmtId="3" fontId="11" fillId="0" borderId="9" xfId="0" applyNumberFormat="1" applyFont="1" applyBorder="1" applyProtection="1">
      <protection locked="0"/>
    </xf>
    <xf numFmtId="3" fontId="11" fillId="8" borderId="9" xfId="0" applyNumberFormat="1" applyFont="1" applyFill="1" applyBorder="1" applyProtection="1"/>
    <xf numFmtId="3" fontId="11" fillId="2" borderId="9" xfId="0" applyNumberFormat="1" applyFont="1" applyFill="1" applyBorder="1" applyProtection="1"/>
    <xf numFmtId="3" fontId="11" fillId="13" borderId="9" xfId="0" applyNumberFormat="1" applyFont="1" applyFill="1" applyBorder="1" applyProtection="1">
      <protection locked="0"/>
    </xf>
    <xf numFmtId="3" fontId="14" fillId="2" borderId="9" xfId="0" applyNumberFormat="1" applyFont="1" applyFill="1" applyBorder="1" applyProtection="1"/>
    <xf numFmtId="3" fontId="14" fillId="0" borderId="0" xfId="0" applyNumberFormat="1" applyFont="1" applyBorder="1" applyProtection="1">
      <protection locked="0"/>
    </xf>
    <xf numFmtId="3" fontId="11" fillId="0" borderId="0" xfId="0" applyNumberFormat="1" applyFont="1" applyProtection="1">
      <protection locked="0"/>
    </xf>
    <xf numFmtId="3" fontId="11" fillId="2" borderId="9" xfId="0" applyNumberFormat="1" applyFont="1" applyFill="1" applyBorder="1" applyAlignment="1" applyProtection="1">
      <alignment horizontal="right"/>
    </xf>
    <xf numFmtId="0" fontId="36" fillId="13" borderId="0" xfId="0" applyFont="1" applyFill="1" applyBorder="1" applyProtection="1">
      <protection locked="0"/>
    </xf>
    <xf numFmtId="0" fontId="0" fillId="13" borderId="0" xfId="0" applyFill="1" applyBorder="1" applyProtection="1">
      <protection locked="0"/>
    </xf>
    <xf numFmtId="0" fontId="0" fillId="13" borderId="0" xfId="0" applyFill="1" applyBorder="1" applyProtection="1"/>
    <xf numFmtId="0" fontId="0" fillId="0" borderId="0" xfId="0" applyFont="1" applyAlignment="1">
      <alignment horizontal="justify" vertical="center"/>
    </xf>
    <xf numFmtId="0" fontId="38" fillId="0" borderId="0" xfId="0" applyFont="1" applyProtection="1">
      <protection locked="0"/>
    </xf>
    <xf numFmtId="49" fontId="38" fillId="0" borderId="0" xfId="1" applyNumberFormat="1" applyFont="1" applyBorder="1" applyAlignment="1" applyProtection="1">
      <alignment horizontal="left" vertical="center" wrapText="1"/>
      <protection locked="0"/>
    </xf>
    <xf numFmtId="0" fontId="0" fillId="0" borderId="9" xfId="0" applyBorder="1" applyAlignment="1">
      <alignment horizontal="left"/>
    </xf>
    <xf numFmtId="0" fontId="1" fillId="8" borderId="9" xfId="0" applyFont="1" applyFill="1" applyBorder="1" applyAlignment="1">
      <alignment horizontal="left"/>
    </xf>
    <xf numFmtId="0" fontId="25" fillId="8" borderId="0" xfId="0" applyFont="1" applyFill="1" applyAlignment="1" applyProtection="1">
      <alignment horizontal="left"/>
      <protection locked="0"/>
    </xf>
    <xf numFmtId="0" fontId="25" fillId="13" borderId="0" xfId="0" applyFont="1" applyFill="1" applyAlignment="1" applyProtection="1">
      <alignment horizontal="left"/>
      <protection locked="0"/>
    </xf>
    <xf numFmtId="3" fontId="9" fillId="2" borderId="24" xfId="1" applyNumberFormat="1" applyFont="1" applyFill="1" applyBorder="1" applyAlignment="1" applyProtection="1">
      <alignment horizontal="left" vertical="center"/>
      <protection locked="0"/>
    </xf>
    <xf numFmtId="3" fontId="9" fillId="2" borderId="25" xfId="1" applyNumberFormat="1" applyFont="1" applyFill="1" applyBorder="1" applyAlignment="1" applyProtection="1">
      <alignment horizontal="left" vertical="center"/>
      <protection locked="0"/>
    </xf>
    <xf numFmtId="0" fontId="14" fillId="2" borderId="21" xfId="0" applyFont="1" applyFill="1" applyBorder="1" applyAlignment="1" applyProtection="1">
      <alignment horizontal="left"/>
      <protection locked="0"/>
    </xf>
    <xf numFmtId="0" fontId="14" fillId="2" borderId="27" xfId="0" applyFont="1" applyFill="1" applyBorder="1" applyAlignment="1" applyProtection="1">
      <alignment horizontal="left"/>
      <protection locked="0"/>
    </xf>
    <xf numFmtId="3" fontId="8" fillId="0" borderId="21" xfId="1" applyNumberFormat="1" applyFont="1" applyBorder="1" applyAlignment="1" applyProtection="1">
      <alignment horizontal="left" vertical="center"/>
      <protection locked="0"/>
    </xf>
    <xf numFmtId="3" fontId="8" fillId="0" borderId="27" xfId="1" applyNumberFormat="1" applyFont="1" applyBorder="1" applyAlignment="1" applyProtection="1">
      <alignment horizontal="left" vertical="center"/>
      <protection locked="0"/>
    </xf>
    <xf numFmtId="1" fontId="8" fillId="0" borderId="21" xfId="1" applyNumberFormat="1" applyFont="1" applyBorder="1" applyAlignment="1" applyProtection="1">
      <alignment horizontal="left" vertical="center"/>
      <protection locked="0"/>
    </xf>
    <xf numFmtId="1" fontId="8" fillId="0" borderId="27" xfId="1" applyNumberFormat="1" applyFont="1" applyBorder="1" applyAlignment="1" applyProtection="1">
      <alignment horizontal="left" vertical="center"/>
      <protection locked="0"/>
    </xf>
    <xf numFmtId="0" fontId="11" fillId="0" borderId="29" xfId="0" applyFont="1" applyBorder="1" applyAlignment="1" applyProtection="1">
      <alignment horizontal="left"/>
      <protection locked="0"/>
    </xf>
    <xf numFmtId="14" fontId="14" fillId="0" borderId="29" xfId="0" applyNumberFormat="1" applyFont="1" applyBorder="1" applyAlignment="1" applyProtection="1">
      <alignment horizontal="left"/>
      <protection locked="0"/>
    </xf>
    <xf numFmtId="0" fontId="14" fillId="0" borderId="30" xfId="0" applyFont="1" applyBorder="1" applyAlignment="1" applyProtection="1">
      <alignment horizontal="left"/>
      <protection locked="0"/>
    </xf>
    <xf numFmtId="3" fontId="9" fillId="3" borderId="21" xfId="1" applyNumberFormat="1" applyFont="1" applyFill="1" applyBorder="1" applyAlignment="1" applyProtection="1">
      <alignment horizontal="left" vertical="center" wrapText="1"/>
      <protection locked="0"/>
    </xf>
    <xf numFmtId="3" fontId="9" fillId="3" borderId="27" xfId="1" applyNumberFormat="1" applyFont="1" applyFill="1" applyBorder="1" applyAlignment="1" applyProtection="1">
      <alignment horizontal="left" vertical="center" wrapText="1"/>
      <protection locked="0"/>
    </xf>
    <xf numFmtId="3" fontId="9" fillId="0" borderId="21" xfId="1" applyNumberFormat="1" applyFont="1" applyBorder="1" applyAlignment="1" applyProtection="1">
      <alignment horizontal="left" vertical="center"/>
      <protection locked="0"/>
    </xf>
    <xf numFmtId="3" fontId="9" fillId="0" borderId="27" xfId="1" applyNumberFormat="1" applyFont="1" applyBorder="1" applyAlignment="1" applyProtection="1">
      <alignment horizontal="left" vertical="center"/>
      <protection locked="0"/>
    </xf>
    <xf numFmtId="49" fontId="7" fillId="0" borderId="3" xfId="1" applyNumberFormat="1" applyFont="1" applyFill="1" applyBorder="1" applyAlignment="1" applyProtection="1">
      <alignment horizontal="center" vertical="center"/>
      <protection locked="0"/>
    </xf>
    <xf numFmtId="49" fontId="7" fillId="0" borderId="4" xfId="1" applyNumberFormat="1" applyFont="1" applyFill="1" applyBorder="1" applyAlignment="1" applyProtection="1">
      <alignment horizontal="center" vertical="center"/>
      <protection locked="0"/>
    </xf>
    <xf numFmtId="49" fontId="7" fillId="5" borderId="6" xfId="1" applyNumberFormat="1" applyFont="1" applyFill="1" applyBorder="1" applyAlignment="1" applyProtection="1">
      <alignment horizontal="left" vertical="center" wrapText="1"/>
      <protection locked="0"/>
    </xf>
    <xf numFmtId="49" fontId="10" fillId="13" borderId="9" xfId="1" applyNumberFormat="1" applyFont="1" applyFill="1" applyBorder="1" applyAlignment="1" applyProtection="1">
      <alignment vertical="center" wrapText="1"/>
      <protection locked="0"/>
    </xf>
    <xf numFmtId="49" fontId="10" fillId="0" borderId="9" xfId="1" applyNumberFormat="1" applyFont="1" applyFill="1" applyBorder="1" applyAlignment="1" applyProtection="1">
      <alignment vertical="center"/>
      <protection locked="0"/>
    </xf>
    <xf numFmtId="49" fontId="10" fillId="13" borderId="5" xfId="1" applyNumberFormat="1" applyFont="1" applyFill="1" applyBorder="1" applyAlignment="1" applyProtection="1">
      <alignment horizontal="left" vertical="center"/>
      <protection locked="0"/>
    </xf>
    <xf numFmtId="49" fontId="10" fillId="13" borderId="20" xfId="1" applyNumberFormat="1" applyFont="1" applyFill="1" applyBorder="1" applyAlignment="1" applyProtection="1">
      <alignment horizontal="left" vertical="center"/>
      <protection locked="0"/>
    </xf>
    <xf numFmtId="0" fontId="14" fillId="0" borderId="9" xfId="0" applyFont="1" applyBorder="1" applyAlignment="1" applyProtection="1">
      <protection locked="0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9" fontId="15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15" fillId="4" borderId="20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9" xfId="0" applyNumberFormat="1" applyFont="1" applyFill="1" applyBorder="1" applyAlignment="1" applyProtection="1">
      <alignment horizontal="left" vertical="center"/>
      <protection locked="0"/>
    </xf>
    <xf numFmtId="49" fontId="15" fillId="6" borderId="9" xfId="0" applyNumberFormat="1" applyFont="1" applyFill="1" applyBorder="1" applyAlignment="1" applyProtection="1">
      <alignment horizontal="left" vertical="center"/>
      <protection locked="0"/>
    </xf>
    <xf numFmtId="49" fontId="15" fillId="6" borderId="11" xfId="0" applyNumberFormat="1" applyFont="1" applyFill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/>
      <protection locked="0"/>
    </xf>
    <xf numFmtId="49" fontId="4" fillId="13" borderId="9" xfId="0" applyNumberFormat="1" applyFont="1" applyFill="1" applyBorder="1" applyAlignment="1" applyProtection="1">
      <alignment horizontal="left" vertical="center"/>
      <protection locked="0"/>
    </xf>
    <xf numFmtId="49" fontId="4" fillId="13" borderId="5" xfId="0" applyNumberFormat="1" applyFont="1" applyFill="1" applyBorder="1" applyAlignment="1" applyProtection="1">
      <alignment horizontal="left" vertical="center"/>
      <protection locked="0"/>
    </xf>
    <xf numFmtId="49" fontId="4" fillId="13" borderId="20" xfId="0" applyNumberFormat="1" applyFont="1" applyFill="1" applyBorder="1" applyAlignment="1" applyProtection="1">
      <alignment horizontal="left" vertical="center"/>
      <protection locked="0"/>
    </xf>
    <xf numFmtId="49" fontId="4" fillId="13" borderId="9" xfId="0" applyNumberFormat="1" applyFont="1" applyFill="1" applyBorder="1" applyAlignment="1" applyProtection="1">
      <alignment horizontal="left" vertical="center" wrapText="1"/>
      <protection locked="0"/>
    </xf>
    <xf numFmtId="0" fontId="4" fillId="13" borderId="9" xfId="0" applyFont="1" applyFill="1" applyBorder="1" applyAlignment="1" applyProtection="1">
      <alignment horizontal="left"/>
      <protection locked="0"/>
    </xf>
    <xf numFmtId="49" fontId="4" fillId="0" borderId="9" xfId="0" applyNumberFormat="1" applyFont="1" applyFill="1" applyBorder="1" applyAlignment="1" applyProtection="1">
      <alignment vertical="center" wrapText="1"/>
      <protection locked="0"/>
    </xf>
    <xf numFmtId="49" fontId="4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9" xfId="0" applyNumberFormat="1" applyFont="1" applyFill="1" applyBorder="1" applyAlignment="1" applyProtection="1">
      <alignment vertical="center"/>
      <protection locked="0"/>
    </xf>
    <xf numFmtId="49" fontId="7" fillId="14" borderId="9" xfId="0" applyNumberFormat="1" applyFont="1" applyFill="1" applyBorder="1" applyAlignment="1" applyProtection="1">
      <alignment vertical="center"/>
      <protection locked="0"/>
    </xf>
    <xf numFmtId="49" fontId="4" fillId="0" borderId="9" xfId="0" applyNumberFormat="1" applyFont="1" applyBorder="1" applyAlignment="1" applyProtection="1">
      <alignment vertical="center"/>
      <protection locked="0"/>
    </xf>
    <xf numFmtId="49" fontId="15" fillId="6" borderId="9" xfId="0" applyNumberFormat="1" applyFont="1" applyFill="1" applyBorder="1" applyAlignment="1" applyProtection="1">
      <alignment vertical="center"/>
      <protection locked="0"/>
    </xf>
    <xf numFmtId="49" fontId="4" fillId="13" borderId="5" xfId="0" applyNumberFormat="1" applyFont="1" applyFill="1" applyBorder="1" applyAlignment="1" applyProtection="1">
      <alignment vertical="center"/>
      <protection locked="0"/>
    </xf>
    <xf numFmtId="49" fontId="4" fillId="13" borderId="20" xfId="0" applyNumberFormat="1" applyFont="1" applyFill="1" applyBorder="1" applyAlignment="1" applyProtection="1">
      <alignment vertical="center"/>
      <protection locked="0"/>
    </xf>
    <xf numFmtId="49" fontId="4" fillId="0" borderId="9" xfId="0" applyNumberFormat="1" applyFont="1" applyFill="1" applyBorder="1" applyAlignment="1" applyProtection="1">
      <alignment vertical="center"/>
      <protection locked="0"/>
    </xf>
    <xf numFmtId="49" fontId="4" fillId="13" borderId="9" xfId="0" applyNumberFormat="1" applyFont="1" applyFill="1" applyBorder="1" applyAlignment="1" applyProtection="1">
      <alignment vertical="center"/>
      <protection locked="0"/>
    </xf>
    <xf numFmtId="49" fontId="4" fillId="0" borderId="9" xfId="0" applyNumberFormat="1" applyFont="1" applyBorder="1" applyAlignment="1" applyProtection="1">
      <alignment horizontal="left" vertical="center"/>
      <protection locked="0"/>
    </xf>
    <xf numFmtId="49" fontId="4" fillId="0" borderId="0" xfId="0" applyNumberFormat="1" applyFont="1" applyBorder="1" applyAlignment="1" applyProtection="1">
      <alignment horizontal="left" vertical="center" wrapText="1"/>
      <protection locked="0"/>
    </xf>
    <xf numFmtId="49" fontId="15" fillId="2" borderId="9" xfId="0" applyNumberFormat="1" applyFont="1" applyFill="1" applyBorder="1" applyAlignment="1" applyProtection="1">
      <alignment vertical="center"/>
      <protection locked="0"/>
    </xf>
    <xf numFmtId="0" fontId="14" fillId="0" borderId="9" xfId="0" applyFont="1" applyBorder="1" applyAlignment="1" applyProtection="1">
      <alignment horizontal="left"/>
      <protection locked="0"/>
    </xf>
    <xf numFmtId="0" fontId="8" fillId="4" borderId="9" xfId="0" applyFont="1" applyFill="1" applyBorder="1" applyAlignment="1" applyProtection="1">
      <alignment horizontal="left" vertical="center" wrapText="1"/>
      <protection locked="0"/>
    </xf>
    <xf numFmtId="0" fontId="16" fillId="7" borderId="0" xfId="0" applyFont="1" applyFill="1" applyBorder="1" applyAlignment="1" applyProtection="1">
      <alignment horizontal="center" vertical="center"/>
      <protection locked="0"/>
    </xf>
    <xf numFmtId="49" fontId="7" fillId="8" borderId="9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9" xfId="0" applyNumberFormat="1" applyFont="1" applyBorder="1" applyAlignment="1" applyProtection="1">
      <alignment horizontal="left" vertical="center"/>
      <protection locked="0"/>
    </xf>
    <xf numFmtId="49" fontId="7" fillId="13" borderId="5" xfId="0" applyNumberFormat="1" applyFont="1" applyFill="1" applyBorder="1" applyAlignment="1" applyProtection="1">
      <alignment horizontal="left" vertical="center" wrapText="1"/>
      <protection locked="0"/>
    </xf>
    <xf numFmtId="49" fontId="7" fillId="13" borderId="20" xfId="0" applyNumberFormat="1" applyFont="1" applyFill="1" applyBorder="1" applyAlignment="1" applyProtection="1">
      <alignment horizontal="left" vertical="center" wrapText="1"/>
      <protection locked="0"/>
    </xf>
    <xf numFmtId="49" fontId="17" fillId="0" borderId="9" xfId="0" applyNumberFormat="1" applyFont="1" applyBorder="1" applyAlignment="1" applyProtection="1">
      <alignment vertical="center"/>
      <protection locked="0"/>
    </xf>
    <xf numFmtId="49" fontId="10" fillId="0" borderId="9" xfId="0" applyNumberFormat="1" applyFont="1" applyBorder="1" applyAlignment="1" applyProtection="1">
      <alignment vertical="center"/>
      <protection locked="0"/>
    </xf>
    <xf numFmtId="49" fontId="7" fillId="8" borderId="5" xfId="0" applyNumberFormat="1" applyFont="1" applyFill="1" applyBorder="1" applyAlignment="1" applyProtection="1">
      <alignment horizontal="left" vertical="center" wrapText="1"/>
      <protection locked="0"/>
    </xf>
    <xf numFmtId="49" fontId="7" fillId="8" borderId="20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5" xfId="0" applyNumberFormat="1" applyFont="1" applyBorder="1" applyAlignment="1" applyProtection="1">
      <alignment horizontal="left" vertical="center"/>
      <protection locked="0"/>
    </xf>
    <xf numFmtId="49" fontId="7" fillId="0" borderId="20" xfId="0" applyNumberFormat="1" applyFont="1" applyBorder="1" applyAlignment="1" applyProtection="1">
      <alignment horizontal="left" vertical="center"/>
      <protection locked="0"/>
    </xf>
    <xf numFmtId="49" fontId="10" fillId="0" borderId="9" xfId="0" applyNumberFormat="1" applyFont="1" applyBorder="1" applyAlignment="1" applyProtection="1">
      <alignment vertical="center" wrapText="1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14" fillId="0" borderId="20" xfId="0" applyFont="1" applyBorder="1" applyAlignment="1" applyProtection="1">
      <alignment horizontal="left" vertical="center"/>
      <protection locked="0"/>
    </xf>
    <xf numFmtId="49" fontId="7" fillId="8" borderId="9" xfId="0" applyNumberFormat="1" applyFont="1" applyFill="1" applyBorder="1" applyAlignment="1" applyProtection="1">
      <alignment horizontal="left" vertical="center"/>
      <protection locked="0"/>
    </xf>
    <xf numFmtId="49" fontId="10" fillId="0" borderId="3" xfId="0" applyNumberFormat="1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20" xfId="0" applyFont="1" applyBorder="1" applyAlignment="1" applyProtection="1">
      <alignment horizontal="left"/>
      <protection locked="0"/>
    </xf>
    <xf numFmtId="49" fontId="19" fillId="11" borderId="9" xfId="0" applyNumberFormat="1" applyFont="1" applyFill="1" applyBorder="1" applyAlignment="1" applyProtection="1">
      <alignment horizontal="left" vertical="center"/>
      <protection locked="0"/>
    </xf>
    <xf numFmtId="49" fontId="8" fillId="9" borderId="9" xfId="0" applyNumberFormat="1" applyFont="1" applyFill="1" applyBorder="1" applyAlignment="1" applyProtection="1">
      <alignment horizontal="left" vertical="center" wrapText="1"/>
      <protection locked="0"/>
    </xf>
    <xf numFmtId="49" fontId="11" fillId="10" borderId="9" xfId="0" applyNumberFormat="1" applyFont="1" applyFill="1" applyBorder="1" applyAlignment="1" applyProtection="1">
      <alignment horizontal="left" vertical="center"/>
      <protection locked="0"/>
    </xf>
    <xf numFmtId="49" fontId="11" fillId="0" borderId="7" xfId="0" applyNumberFormat="1" applyFont="1" applyFill="1" applyBorder="1" applyAlignment="1" applyProtection="1">
      <alignment horizontal="left" vertical="center"/>
      <protection locked="0"/>
    </xf>
    <xf numFmtId="49" fontId="11" fillId="4" borderId="9" xfId="0" applyNumberFormat="1" applyFont="1" applyFill="1" applyBorder="1" applyAlignment="1" applyProtection="1">
      <alignment horizontal="left" vertical="center"/>
      <protection locked="0"/>
    </xf>
    <xf numFmtId="49" fontId="17" fillId="0" borderId="3" xfId="0" applyNumberFormat="1" applyFont="1" applyBorder="1" applyAlignment="1" applyProtection="1">
      <alignment horizontal="left" vertical="center" wrapText="1"/>
      <protection locked="0"/>
    </xf>
    <xf numFmtId="49" fontId="7" fillId="0" borderId="6" xfId="0" applyNumberFormat="1" applyFont="1" applyBorder="1" applyAlignment="1" applyProtection="1">
      <alignment horizontal="center" vertical="center" wrapText="1"/>
      <protection locked="0"/>
    </xf>
    <xf numFmtId="0" fontId="4" fillId="20" borderId="0" xfId="0" applyFont="1" applyFill="1" applyAlignment="1">
      <alignment horizontal="left" wrapText="1"/>
    </xf>
    <xf numFmtId="0" fontId="15" fillId="7" borderId="0" xfId="0" applyFont="1" applyFill="1" applyAlignment="1">
      <alignment horizontal="left" wrapText="1"/>
    </xf>
    <xf numFmtId="0" fontId="4" fillId="7" borderId="0" xfId="0" applyFont="1" applyFill="1" applyAlignment="1">
      <alignment horizontal="left" wrapText="1"/>
    </xf>
    <xf numFmtId="0" fontId="33" fillId="20" borderId="0" xfId="0" applyFont="1" applyFill="1" applyAlignment="1">
      <alignment horizontal="left" wrapText="1"/>
    </xf>
    <xf numFmtId="0" fontId="15" fillId="20" borderId="0" xfId="0" applyFont="1" applyFill="1" applyAlignment="1">
      <alignment horizontal="left" wrapText="1"/>
    </xf>
  </cellXfs>
  <cellStyles count="3">
    <cellStyle name="Normální" xfId="0" builtinId="0"/>
    <cellStyle name="Normální 2" xfId="1" xr:uid="{3EE744AD-BF73-4958-AFE4-F534F5E65E27}"/>
    <cellStyle name="Procenta" xfId="2" builtinId="5"/>
  </cellStyles>
  <dxfs count="0"/>
  <tableStyles count="0" defaultTableStyle="TableStyleMedium2" defaultPivotStyle="PivotStyleLight16"/>
  <colors>
    <mruColors>
      <color rgb="FF66FF99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CE345-FC98-4DF8-ACB3-1CF94C310E3B}">
  <sheetPr>
    <tabColor rgb="FF66FF99"/>
  </sheetPr>
  <dimension ref="A1:E37"/>
  <sheetViews>
    <sheetView tabSelected="1" workbookViewId="0">
      <selection activeCell="D42" sqref="D42"/>
    </sheetView>
  </sheetViews>
  <sheetFormatPr defaultRowHeight="15" x14ac:dyDescent="0.25"/>
  <cols>
    <col min="1" max="1" width="15.85546875" customWidth="1"/>
    <col min="2" max="2" width="24.140625" customWidth="1"/>
    <col min="3" max="3" width="24.7109375" customWidth="1"/>
    <col min="4" max="4" width="22.42578125" customWidth="1"/>
    <col min="5" max="5" width="25.42578125" customWidth="1"/>
  </cols>
  <sheetData>
    <row r="1" spans="1:5" ht="23.25" x14ac:dyDescent="0.35">
      <c r="A1" s="16" t="s">
        <v>246</v>
      </c>
    </row>
    <row r="2" spans="1:5" ht="31.5" customHeight="1" x14ac:dyDescent="0.25">
      <c r="A2" s="6" t="s">
        <v>122</v>
      </c>
      <c r="B2" s="6" t="s">
        <v>123</v>
      </c>
      <c r="C2" s="6" t="s">
        <v>124</v>
      </c>
      <c r="D2" s="6" t="s">
        <v>125</v>
      </c>
      <c r="E2" s="6" t="s">
        <v>126</v>
      </c>
    </row>
    <row r="3" spans="1:5" x14ac:dyDescent="0.25">
      <c r="A3" s="10" t="s">
        <v>159</v>
      </c>
      <c r="B3" s="10" t="s">
        <v>121</v>
      </c>
      <c r="C3" s="10">
        <f>SUM(C4,C18)</f>
        <v>0</v>
      </c>
      <c r="D3" s="10">
        <f t="shared" ref="D3:E3" si="0">SUM(D4,D18)</f>
        <v>0</v>
      </c>
      <c r="E3" s="10">
        <f t="shared" si="0"/>
        <v>0</v>
      </c>
    </row>
    <row r="4" spans="1:5" x14ac:dyDescent="0.25">
      <c r="A4" s="13" t="s">
        <v>127</v>
      </c>
      <c r="B4" s="13" t="s">
        <v>158</v>
      </c>
      <c r="C4" s="13">
        <f>SUM(C5:C17)</f>
        <v>0</v>
      </c>
      <c r="D4" s="13">
        <f>SUM(D5:D17)</f>
        <v>0</v>
      </c>
      <c r="E4" s="13">
        <f>SUM(E5:E17)</f>
        <v>0</v>
      </c>
    </row>
    <row r="5" spans="1:5" x14ac:dyDescent="0.25">
      <c r="A5" s="12" t="s">
        <v>128</v>
      </c>
      <c r="B5" s="12" t="s">
        <v>157</v>
      </c>
      <c r="C5" s="11">
        <f>SUM(D5:E5)</f>
        <v>0</v>
      </c>
      <c r="D5" s="11">
        <f>+'2. Rozpočet věcný'!P16+'2. Rozpočet věcný'!S16</f>
        <v>0</v>
      </c>
      <c r="E5" s="11">
        <f>+'2. Rozpočet věcný'!Q16</f>
        <v>0</v>
      </c>
    </row>
    <row r="6" spans="1:5" x14ac:dyDescent="0.25">
      <c r="A6" s="12" t="s">
        <v>129</v>
      </c>
      <c r="B6" s="12" t="s">
        <v>156</v>
      </c>
      <c r="C6" s="11">
        <f t="shared" ref="C6:C17" si="1">SUM(D6:E6)</f>
        <v>0</v>
      </c>
      <c r="D6" s="11">
        <f>+'2. Rozpočet věcný'!P17+'2. Rozpočet věcný'!S17</f>
        <v>0</v>
      </c>
      <c r="E6" s="11">
        <f>+'2. Rozpočet věcný'!Q17</f>
        <v>0</v>
      </c>
    </row>
    <row r="7" spans="1:5" x14ac:dyDescent="0.25">
      <c r="A7" s="12" t="s">
        <v>130</v>
      </c>
      <c r="B7" s="12" t="s">
        <v>155</v>
      </c>
      <c r="C7" s="11">
        <f t="shared" si="1"/>
        <v>0</v>
      </c>
      <c r="D7" s="11">
        <f>+'2. Rozpočet věcný'!P18+'2. Rozpočet věcný'!S18</f>
        <v>0</v>
      </c>
      <c r="E7" s="11">
        <f>+'2. Rozpočet věcný'!Q18</f>
        <v>0</v>
      </c>
    </row>
    <row r="8" spans="1:5" x14ac:dyDescent="0.25">
      <c r="A8" s="12" t="s">
        <v>131</v>
      </c>
      <c r="B8" s="12" t="s">
        <v>154</v>
      </c>
      <c r="C8" s="11">
        <f t="shared" si="1"/>
        <v>0</v>
      </c>
      <c r="D8" s="11">
        <f>+'2. Rozpočet věcný'!P19+'2. Rozpočet věcný'!S19</f>
        <v>0</v>
      </c>
      <c r="E8" s="11">
        <f>+'2. Rozpočet věcný'!Q19</f>
        <v>0</v>
      </c>
    </row>
    <row r="9" spans="1:5" x14ac:dyDescent="0.25">
      <c r="A9" s="12" t="s">
        <v>132</v>
      </c>
      <c r="B9" s="12" t="s">
        <v>153</v>
      </c>
      <c r="C9" s="11">
        <f t="shared" si="1"/>
        <v>0</v>
      </c>
      <c r="D9" s="11">
        <f>+'2. Rozpočet věcný'!P20+'2. Rozpočet věcný'!S20</f>
        <v>0</v>
      </c>
      <c r="E9" s="11">
        <f>+'2. Rozpočet věcný'!Q20</f>
        <v>0</v>
      </c>
    </row>
    <row r="10" spans="1:5" x14ac:dyDescent="0.25">
      <c r="A10" s="12" t="s">
        <v>133</v>
      </c>
      <c r="B10" s="12" t="s">
        <v>152</v>
      </c>
      <c r="C10" s="11">
        <f t="shared" si="1"/>
        <v>0</v>
      </c>
      <c r="D10" s="11">
        <f>+'2. Rozpočet věcný'!P21+'2. Rozpočet věcný'!S21</f>
        <v>0</v>
      </c>
      <c r="E10" s="11">
        <f>+'2. Rozpočet věcný'!Q21</f>
        <v>0</v>
      </c>
    </row>
    <row r="11" spans="1:5" x14ac:dyDescent="0.25">
      <c r="A11" s="12" t="s">
        <v>134</v>
      </c>
      <c r="B11" s="12" t="s">
        <v>151</v>
      </c>
      <c r="C11" s="11">
        <f t="shared" si="1"/>
        <v>0</v>
      </c>
      <c r="D11" s="11">
        <f>+'2. Rozpočet věcný'!P22+'2. Rozpočet věcný'!S22</f>
        <v>0</v>
      </c>
      <c r="E11" s="11">
        <f>+'2. Rozpočet věcný'!Q22</f>
        <v>0</v>
      </c>
    </row>
    <row r="12" spans="1:5" x14ac:dyDescent="0.25">
      <c r="A12" s="12" t="s">
        <v>135</v>
      </c>
      <c r="B12" s="12" t="s">
        <v>150</v>
      </c>
      <c r="C12" s="11">
        <f t="shared" si="1"/>
        <v>0</v>
      </c>
      <c r="D12" s="11">
        <f>+'2. Rozpočet věcný'!P23+'2. Rozpočet věcný'!S23</f>
        <v>0</v>
      </c>
      <c r="E12" s="11">
        <f>+'2. Rozpočet věcný'!Q23</f>
        <v>0</v>
      </c>
    </row>
    <row r="13" spans="1:5" x14ac:dyDescent="0.25">
      <c r="A13" s="12" t="s">
        <v>136</v>
      </c>
      <c r="B13" s="12" t="s">
        <v>149</v>
      </c>
      <c r="C13" s="11">
        <f t="shared" si="1"/>
        <v>0</v>
      </c>
      <c r="D13" s="11">
        <f>+'2. Rozpočet věcný'!P24+'2. Rozpočet věcný'!S24</f>
        <v>0</v>
      </c>
      <c r="E13" s="11">
        <f>+'2. Rozpočet věcný'!Q24</f>
        <v>0</v>
      </c>
    </row>
    <row r="14" spans="1:5" x14ac:dyDescent="0.25">
      <c r="A14" s="12" t="s">
        <v>137</v>
      </c>
      <c r="B14" s="12" t="s">
        <v>148</v>
      </c>
      <c r="C14" s="11">
        <f t="shared" si="1"/>
        <v>0</v>
      </c>
      <c r="D14" s="11">
        <f>+'2. Rozpočet věcný'!P25+'2. Rozpočet věcný'!S25</f>
        <v>0</v>
      </c>
      <c r="E14" s="11">
        <f>+'2. Rozpočet věcný'!Q25</f>
        <v>0</v>
      </c>
    </row>
    <row r="15" spans="1:5" x14ac:dyDescent="0.25">
      <c r="A15" s="12" t="s">
        <v>138</v>
      </c>
      <c r="B15" s="12" t="s">
        <v>147</v>
      </c>
      <c r="C15" s="11">
        <f t="shared" si="1"/>
        <v>0</v>
      </c>
      <c r="D15" s="11">
        <f>+'2. Rozpočet věcný'!P26+'2. Rozpočet věcný'!S26</f>
        <v>0</v>
      </c>
      <c r="E15" s="11">
        <f>+'2. Rozpočet věcný'!Q26</f>
        <v>0</v>
      </c>
    </row>
    <row r="16" spans="1:5" x14ac:dyDescent="0.25">
      <c r="A16" s="12" t="s">
        <v>139</v>
      </c>
      <c r="B16" s="12" t="s">
        <v>146</v>
      </c>
      <c r="C16" s="11">
        <f t="shared" si="1"/>
        <v>0</v>
      </c>
      <c r="D16" s="11">
        <f>+'2. Rozpočet věcný'!P27+'2. Rozpočet věcný'!S27</f>
        <v>0</v>
      </c>
      <c r="E16" s="11">
        <f>+'2. Rozpočet věcný'!Q27</f>
        <v>0</v>
      </c>
    </row>
    <row r="17" spans="1:5" x14ac:dyDescent="0.25">
      <c r="A17" s="12" t="s">
        <v>140</v>
      </c>
      <c r="B17" s="12" t="s">
        <v>142</v>
      </c>
      <c r="C17" s="11">
        <f t="shared" si="1"/>
        <v>0</v>
      </c>
      <c r="D17" s="11">
        <f>+'2. Rozpočet věcný'!P28+'2. Rozpočet věcný'!S28</f>
        <v>0</v>
      </c>
      <c r="E17" s="11">
        <f>+'2. Rozpočet věcný'!Q28</f>
        <v>0</v>
      </c>
    </row>
    <row r="18" spans="1:5" x14ac:dyDescent="0.25">
      <c r="A18" s="13" t="s">
        <v>141</v>
      </c>
      <c r="B18" s="13" t="s">
        <v>143</v>
      </c>
      <c r="C18" s="13">
        <f>SUM(C19)</f>
        <v>0</v>
      </c>
      <c r="D18" s="13">
        <f>SUM(D19)</f>
        <v>0</v>
      </c>
      <c r="E18" s="13">
        <f>SUM(E19)</f>
        <v>0</v>
      </c>
    </row>
    <row r="19" spans="1:5" x14ac:dyDescent="0.25">
      <c r="A19" s="12" t="s">
        <v>145</v>
      </c>
      <c r="B19" s="12" t="s">
        <v>144</v>
      </c>
      <c r="C19" s="11">
        <f>SUM(D19:E19)</f>
        <v>0</v>
      </c>
      <c r="D19" s="11">
        <f>+'2. Rozpočet věcný'!P29+'2. Rozpočet věcný'!S29</f>
        <v>0</v>
      </c>
      <c r="E19" s="11">
        <f>+'2. Rozpočet věcný'!Q29</f>
        <v>0</v>
      </c>
    </row>
    <row r="21" spans="1:5" ht="23.25" x14ac:dyDescent="0.35">
      <c r="A21" s="17" t="s">
        <v>247</v>
      </c>
    </row>
    <row r="22" spans="1:5" x14ac:dyDescent="0.25">
      <c r="A22" s="10" t="s">
        <v>82</v>
      </c>
      <c r="B22" s="139" t="s">
        <v>192</v>
      </c>
      <c r="C22" s="139"/>
      <c r="D22" s="10">
        <f>SUM(D23:D25)</f>
        <v>0</v>
      </c>
    </row>
    <row r="23" spans="1:5" x14ac:dyDescent="0.25">
      <c r="A23" s="7" t="s">
        <v>204</v>
      </c>
      <c r="B23" s="138" t="s">
        <v>187</v>
      </c>
      <c r="C23" s="138"/>
      <c r="D23" s="11">
        <f>'2. Rozpočet věcný'!D104</f>
        <v>0</v>
      </c>
    </row>
    <row r="24" spans="1:5" x14ac:dyDescent="0.25">
      <c r="A24" s="7" t="s">
        <v>205</v>
      </c>
      <c r="B24" s="138" t="s">
        <v>188</v>
      </c>
      <c r="C24" s="138"/>
      <c r="D24" s="11">
        <f>'2. Rozpočet věcný'!D110</f>
        <v>0</v>
      </c>
    </row>
    <row r="25" spans="1:5" x14ac:dyDescent="0.25">
      <c r="A25" s="7" t="s">
        <v>206</v>
      </c>
      <c r="B25" s="138" t="s">
        <v>189</v>
      </c>
      <c r="C25" s="138"/>
      <c r="D25" s="11">
        <f>'2. Rozpočet věcný'!D111</f>
        <v>0</v>
      </c>
    </row>
    <row r="26" spans="1:5" x14ac:dyDescent="0.25">
      <c r="A26" s="10" t="s">
        <v>87</v>
      </c>
      <c r="B26" s="139" t="s">
        <v>193</v>
      </c>
      <c r="C26" s="139"/>
      <c r="D26" s="10">
        <f>SUM(D27:D32)</f>
        <v>0</v>
      </c>
    </row>
    <row r="27" spans="1:5" x14ac:dyDescent="0.25">
      <c r="A27" s="7" t="s">
        <v>207</v>
      </c>
      <c r="B27" s="138" t="s">
        <v>194</v>
      </c>
      <c r="C27" s="138"/>
      <c r="D27" s="11">
        <f>'2. Rozpočet věcný'!D114</f>
        <v>0</v>
      </c>
    </row>
    <row r="28" spans="1:5" x14ac:dyDescent="0.25">
      <c r="A28" s="7" t="s">
        <v>208</v>
      </c>
      <c r="B28" s="138" t="s">
        <v>195</v>
      </c>
      <c r="C28" s="138"/>
      <c r="D28" s="11">
        <f>'2. Rozpočet věcný'!D115</f>
        <v>0</v>
      </c>
    </row>
    <row r="29" spans="1:5" x14ac:dyDescent="0.25">
      <c r="A29" s="7" t="s">
        <v>209</v>
      </c>
      <c r="B29" s="138" t="s">
        <v>196</v>
      </c>
      <c r="C29" s="138"/>
      <c r="D29" s="11">
        <f>'2. Rozpočet věcný'!D116</f>
        <v>0</v>
      </c>
    </row>
    <row r="30" spans="1:5" x14ac:dyDescent="0.25">
      <c r="A30" s="7" t="s">
        <v>210</v>
      </c>
      <c r="B30" s="138" t="s">
        <v>197</v>
      </c>
      <c r="C30" s="138"/>
      <c r="D30" s="11">
        <f>'2. Rozpočet věcný'!D117</f>
        <v>0</v>
      </c>
    </row>
    <row r="31" spans="1:5" x14ac:dyDescent="0.25">
      <c r="A31" s="7" t="s">
        <v>211</v>
      </c>
      <c r="B31" s="138" t="s">
        <v>198</v>
      </c>
      <c r="C31" s="138"/>
      <c r="D31" s="11">
        <f>'2. Rozpočet věcný'!D120</f>
        <v>0</v>
      </c>
    </row>
    <row r="32" spans="1:5" x14ac:dyDescent="0.25">
      <c r="A32" s="7" t="s">
        <v>212</v>
      </c>
      <c r="B32" s="138" t="s">
        <v>199</v>
      </c>
      <c r="C32" s="138"/>
      <c r="D32" s="11">
        <f>'2. Rozpočet věcný'!D125</f>
        <v>0</v>
      </c>
    </row>
    <row r="33" spans="1:4" x14ac:dyDescent="0.25">
      <c r="A33" s="10" t="s">
        <v>88</v>
      </c>
      <c r="B33" s="139" t="s">
        <v>86</v>
      </c>
      <c r="C33" s="139"/>
      <c r="D33" s="10">
        <f>SUM(D34:D37)</f>
        <v>0</v>
      </c>
    </row>
    <row r="34" spans="1:4" x14ac:dyDescent="0.25">
      <c r="A34" s="7" t="s">
        <v>213</v>
      </c>
      <c r="B34" s="138" t="s">
        <v>200</v>
      </c>
      <c r="C34" s="138"/>
      <c r="D34" s="11">
        <f>'2. Rozpočet věcný'!D128</f>
        <v>0</v>
      </c>
    </row>
    <row r="35" spans="1:4" x14ac:dyDescent="0.25">
      <c r="A35" s="7" t="s">
        <v>214</v>
      </c>
      <c r="B35" s="138" t="s">
        <v>201</v>
      </c>
      <c r="C35" s="138"/>
      <c r="D35" s="11">
        <f>'2. Rozpočet věcný'!D129</f>
        <v>0</v>
      </c>
    </row>
    <row r="36" spans="1:4" x14ac:dyDescent="0.25">
      <c r="A36" s="7" t="s">
        <v>215</v>
      </c>
      <c r="B36" s="138" t="s">
        <v>202</v>
      </c>
      <c r="C36" s="138"/>
      <c r="D36" s="11">
        <f>'2. Rozpočet věcný'!D133</f>
        <v>0</v>
      </c>
    </row>
    <row r="37" spans="1:4" x14ac:dyDescent="0.25">
      <c r="A37" s="7" t="s">
        <v>216</v>
      </c>
      <c r="B37" s="138" t="s">
        <v>203</v>
      </c>
      <c r="C37" s="138"/>
      <c r="D37" s="11">
        <f>'2. Rozpočet věcný'!D134</f>
        <v>0</v>
      </c>
    </row>
  </sheetData>
  <sheetProtection sheet="1" objects="1" scenarios="1"/>
  <mergeCells count="16">
    <mergeCell ref="B35:C35"/>
    <mergeCell ref="B36:C36"/>
    <mergeCell ref="B37:C37"/>
    <mergeCell ref="B22:C22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ABC04-8317-49FB-B58C-B03AC0B0405D}">
  <sheetPr>
    <tabColor rgb="FF66FF99"/>
  </sheetPr>
  <dimension ref="A1:W147"/>
  <sheetViews>
    <sheetView topLeftCell="A4" zoomScale="95" zoomScaleNormal="95" workbookViewId="0">
      <pane ySplit="11" topLeftCell="A39" activePane="bottomLeft" state="frozen"/>
      <selection activeCell="A4" sqref="A4"/>
      <selection pane="bottomLeft" activeCell="B49" sqref="B49:C49"/>
    </sheetView>
  </sheetViews>
  <sheetFormatPr defaultColWidth="9.140625" defaultRowHeight="15" x14ac:dyDescent="0.25"/>
  <cols>
    <col min="1" max="1" width="6" style="46" customWidth="1"/>
    <col min="2" max="2" width="28.5703125" style="46" customWidth="1"/>
    <col min="3" max="3" width="35.85546875" style="46" customWidth="1"/>
    <col min="4" max="4" width="10.85546875" style="46" customWidth="1"/>
    <col min="5" max="10" width="12.7109375" style="46" customWidth="1"/>
    <col min="11" max="11" width="74.28515625" style="46" customWidth="1"/>
    <col min="12" max="12" width="16.7109375" style="46" bestFit="1" customWidth="1"/>
    <col min="13" max="13" width="9.140625" style="46"/>
    <col min="14" max="14" width="4.140625" style="46" hidden="1" customWidth="1"/>
    <col min="15" max="15" width="5.140625" style="46" hidden="1" customWidth="1"/>
    <col min="16" max="16" width="6.28515625" style="46" hidden="1" customWidth="1"/>
    <col min="17" max="17" width="4.140625" style="46" hidden="1" customWidth="1"/>
    <col min="18" max="18" width="5.140625" style="46" hidden="1" customWidth="1"/>
    <col min="19" max="19" width="8.140625" style="46" hidden="1" customWidth="1"/>
    <col min="20" max="16384" width="9.140625" style="46"/>
  </cols>
  <sheetData>
    <row r="1" spans="1:23" ht="20.25" x14ac:dyDescent="0.25">
      <c r="A1" s="44" t="s">
        <v>0</v>
      </c>
      <c r="B1" s="45"/>
      <c r="C1" s="45"/>
    </row>
    <row r="2" spans="1:23" ht="15.75" x14ac:dyDescent="0.25">
      <c r="A2" s="2"/>
      <c r="B2" s="47"/>
      <c r="C2" s="48"/>
    </row>
    <row r="3" spans="1:23" ht="15.75" thickBot="1" x14ac:dyDescent="0.3">
      <c r="A3" s="49"/>
      <c r="B3" s="50" t="s">
        <v>1</v>
      </c>
      <c r="C3" s="20"/>
    </row>
    <row r="4" spans="1:23" ht="15" customHeight="1" x14ac:dyDescent="0.25">
      <c r="A4" s="51"/>
      <c r="B4" s="52" t="s">
        <v>5</v>
      </c>
      <c r="C4" s="142" t="s">
        <v>298</v>
      </c>
      <c r="D4" s="142"/>
      <c r="E4" s="142"/>
      <c r="F4" s="142"/>
      <c r="G4" s="143"/>
      <c r="K4" s="132"/>
      <c r="L4" s="133"/>
    </row>
    <row r="5" spans="1:23" ht="15" customHeight="1" x14ac:dyDescent="0.25">
      <c r="A5" s="51"/>
      <c r="B5" s="53" t="s">
        <v>1</v>
      </c>
      <c r="C5" s="155"/>
      <c r="D5" s="155"/>
      <c r="E5" s="155"/>
      <c r="F5" s="155"/>
      <c r="G5" s="156"/>
      <c r="K5" s="133"/>
      <c r="L5" s="133"/>
    </row>
    <row r="6" spans="1:23" ht="15.75" customHeight="1" x14ac:dyDescent="0.25">
      <c r="A6" s="2"/>
      <c r="B6" s="53" t="s">
        <v>2</v>
      </c>
      <c r="C6" s="144" t="s">
        <v>253</v>
      </c>
      <c r="D6" s="144"/>
      <c r="E6" s="144"/>
      <c r="F6" s="144"/>
      <c r="G6" s="145"/>
      <c r="K6" s="133"/>
      <c r="L6" s="133"/>
    </row>
    <row r="7" spans="1:23" x14ac:dyDescent="0.25">
      <c r="A7" s="49"/>
      <c r="B7" s="53" t="s">
        <v>3</v>
      </c>
      <c r="C7" s="146"/>
      <c r="D7" s="146"/>
      <c r="E7" s="146"/>
      <c r="F7" s="146"/>
      <c r="G7" s="147"/>
      <c r="K7" s="133"/>
      <c r="L7" s="134"/>
    </row>
    <row r="8" spans="1:23" x14ac:dyDescent="0.25">
      <c r="A8" s="49"/>
      <c r="B8" s="53" t="s">
        <v>4</v>
      </c>
      <c r="C8" s="148"/>
      <c r="D8" s="148"/>
      <c r="E8" s="148"/>
      <c r="F8" s="148"/>
      <c r="G8" s="149"/>
    </row>
    <row r="9" spans="1:23" x14ac:dyDescent="0.25">
      <c r="A9" s="2"/>
      <c r="B9" s="53" t="s">
        <v>6</v>
      </c>
      <c r="C9" s="153" t="s">
        <v>253</v>
      </c>
      <c r="D9" s="153"/>
      <c r="E9" s="153"/>
      <c r="F9" s="153"/>
      <c r="G9" s="154"/>
    </row>
    <row r="10" spans="1:23" ht="15.75" thickBot="1" x14ac:dyDescent="0.3">
      <c r="A10" s="2"/>
      <c r="B10" s="54" t="s">
        <v>248</v>
      </c>
      <c r="C10" s="113"/>
      <c r="D10" s="150" t="s">
        <v>249</v>
      </c>
      <c r="E10" s="150"/>
      <c r="F10" s="151"/>
      <c r="G10" s="152"/>
      <c r="H10" s="136" t="s">
        <v>305</v>
      </c>
    </row>
    <row r="11" spans="1:23" x14ac:dyDescent="0.25">
      <c r="A11" s="2"/>
      <c r="B11" s="55"/>
      <c r="C11" s="137" t="s">
        <v>303</v>
      </c>
      <c r="D11" s="65"/>
      <c r="E11" s="65"/>
      <c r="F11" s="136" t="s">
        <v>304</v>
      </c>
      <c r="G11" s="65"/>
      <c r="H11" s="65"/>
    </row>
    <row r="12" spans="1:23" ht="18" x14ac:dyDescent="0.25">
      <c r="A12" s="56" t="s">
        <v>7</v>
      </c>
      <c r="B12" s="56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</row>
    <row r="13" spans="1:23" ht="15.75" thickBot="1" x14ac:dyDescent="0.3">
      <c r="A13" s="157"/>
      <c r="B13" s="157"/>
      <c r="C13" s="158"/>
    </row>
    <row r="14" spans="1:23" ht="51.75" customHeight="1" x14ac:dyDescent="0.25">
      <c r="A14" s="58" t="s">
        <v>8</v>
      </c>
      <c r="B14" s="159" t="s">
        <v>308</v>
      </c>
      <c r="C14" s="159"/>
      <c r="D14" s="110" t="s">
        <v>90</v>
      </c>
      <c r="E14" s="111" t="s">
        <v>165</v>
      </c>
      <c r="F14" s="111" t="s">
        <v>164</v>
      </c>
      <c r="G14" s="111" t="s">
        <v>168</v>
      </c>
      <c r="H14" s="111" t="s">
        <v>167</v>
      </c>
      <c r="I14" s="111" t="s">
        <v>169</v>
      </c>
      <c r="J14" s="111" t="s">
        <v>163</v>
      </c>
      <c r="K14" s="109" t="s">
        <v>166</v>
      </c>
      <c r="O14" s="23" t="s">
        <v>263</v>
      </c>
      <c r="P14" s="24" t="s">
        <v>171</v>
      </c>
      <c r="Q14" s="25" t="s">
        <v>170</v>
      </c>
      <c r="R14" s="23" t="s">
        <v>263</v>
      </c>
      <c r="S14" s="26" t="s">
        <v>262</v>
      </c>
      <c r="W14" s="59"/>
    </row>
    <row r="15" spans="1:23" x14ac:dyDescent="0.25">
      <c r="A15" s="60"/>
      <c r="B15" s="61"/>
      <c r="C15" s="61"/>
      <c r="D15" s="114">
        <f t="shared" ref="D15:J15" si="0">SUM(D16:D30)</f>
        <v>0</v>
      </c>
      <c r="E15" s="62">
        <f>SUM(E16:E30)</f>
        <v>0</v>
      </c>
      <c r="F15" s="62">
        <f t="shared" si="0"/>
        <v>0</v>
      </c>
      <c r="G15" s="62">
        <f>SUM(G16:G30)</f>
        <v>0</v>
      </c>
      <c r="H15" s="62">
        <f t="shared" si="0"/>
        <v>0</v>
      </c>
      <c r="I15" s="62">
        <f>SUM(I16:I30)</f>
        <v>0</v>
      </c>
      <c r="J15" s="62">
        <f t="shared" si="0"/>
        <v>0</v>
      </c>
      <c r="N15" s="36"/>
      <c r="O15" s="27"/>
      <c r="P15" s="28"/>
      <c r="Q15" s="29"/>
      <c r="R15" s="27"/>
      <c r="S15" s="29"/>
    </row>
    <row r="16" spans="1:23" x14ac:dyDescent="0.25">
      <c r="A16" s="9" t="s">
        <v>9</v>
      </c>
      <c r="B16" s="160" t="s">
        <v>286</v>
      </c>
      <c r="C16" s="160"/>
      <c r="D16" s="115">
        <f>SUM(E16:J16)</f>
        <v>0</v>
      </c>
      <c r="E16" s="63"/>
      <c r="F16" s="63"/>
      <c r="G16" s="63"/>
      <c r="H16" s="63"/>
      <c r="I16" s="63"/>
      <c r="J16" s="63"/>
      <c r="K16" s="64"/>
      <c r="N16" s="36">
        <v>518</v>
      </c>
      <c r="O16" s="27">
        <v>501</v>
      </c>
      <c r="P16" s="28">
        <f>SUMIFS($E$16:$E$30,$N$16:$N$30,$O16)+SUMIFS($E$34:$E$39,$N$34:$N$39,$O16)+SUMIFS($E$42:$E$57,$N$42:$N$57,$O16)+SUMIFS($E$60:$E$67,$N$60:$N$67,$O16)+SUMIFS($E$70:$E$74,$N$70:$N$74,$O16)+SUMIFS($E$77:$E$82,$N$77:$N$82,$O16)</f>
        <v>0</v>
      </c>
      <c r="Q16" s="29">
        <f>SUMIFS($F$16:$F$30,$N$16:$N$30,$O16)+SUMIFS($F$34:$F$39,$N$34:$N$39,$O16)+SUMIFS($F$42:$F$57,$N$42:$N$57,$O16)+SUMIFS($F$60:$F$67,$N$60:$N$67,$O16)+SUMIFS($F$70:$F$74,$N$70:$N$74,$O16)+SUMIFS($F$77:$F$82,$N$77:$N$82,$O16)</f>
        <v>0</v>
      </c>
      <c r="R16" s="27">
        <v>501</v>
      </c>
      <c r="S16" s="29">
        <f t="shared" ref="S16:S29" si="1">SUMIFS($D$85:$D$97,$N$85:$N$97,R16)</f>
        <v>0</v>
      </c>
    </row>
    <row r="17" spans="1:19" x14ac:dyDescent="0.25">
      <c r="A17" s="9" t="s">
        <v>10</v>
      </c>
      <c r="B17" s="161"/>
      <c r="C17" s="161"/>
      <c r="D17" s="115">
        <f t="shared" ref="D17:D30" si="2">SUM(E17:J17)</f>
        <v>0</v>
      </c>
      <c r="E17" s="63"/>
      <c r="F17" s="63"/>
      <c r="G17" s="63"/>
      <c r="H17" s="63"/>
      <c r="I17" s="63"/>
      <c r="J17" s="63"/>
      <c r="K17" s="64"/>
      <c r="N17" s="36">
        <v>518</v>
      </c>
      <c r="O17" s="27">
        <v>502</v>
      </c>
      <c r="P17" s="28">
        <f>SUMIFS($E$16:$E$30,$N$16:$N$30,$O17)+SUMIFS($E$34:$E$39,$N$34:$N$39,$O17)+SUMIFS($E$42:$E$57,$N$42:$N$57,$O17)+SUMIFS($E$60:$E$67,$N$60:$N$67,$O17)+SUMIFS($E$70:$E$74,$N$70:$N$74,$O17)+SUMIFS($E$77:$E$82,$N$77:$N$82,$O17)</f>
        <v>0</v>
      </c>
      <c r="Q17" s="29">
        <f>SUMIFS($F$16:$F$30,$N$16:$N$30,$O17)+SUMIFS($F$34:$F$39,$N$34:$N$39,$O17)+SUMIFS($F$42:$F$57,$N$42:$N$57,$O17)+SUMIFS($F$60:$F$67,$N$60:$N$67,$O17)+SUMIFS($F$70:$F$74,$N$70:$N$74,$O17)+SUMIFS($F$77:$F$82,$N$77:$N$82,$O17)</f>
        <v>0</v>
      </c>
      <c r="R17" s="27">
        <v>502</v>
      </c>
      <c r="S17" s="29">
        <f t="shared" si="1"/>
        <v>0</v>
      </c>
    </row>
    <row r="18" spans="1:19" x14ac:dyDescent="0.25">
      <c r="A18" s="9" t="s">
        <v>11</v>
      </c>
      <c r="B18" s="161"/>
      <c r="C18" s="161"/>
      <c r="D18" s="115">
        <f t="shared" si="2"/>
        <v>0</v>
      </c>
      <c r="E18" s="63"/>
      <c r="F18" s="63"/>
      <c r="G18" s="63"/>
      <c r="H18" s="63"/>
      <c r="I18" s="63"/>
      <c r="J18" s="63"/>
      <c r="K18" s="64"/>
      <c r="N18" s="36">
        <v>518</v>
      </c>
      <c r="O18" s="27">
        <v>504</v>
      </c>
      <c r="P18" s="28">
        <f>SUMIFS($E$16:$E$30,$N$16:$N$30,$O18)+SUMIFS($E$34:$E$39,$N$34:$N$39,$O18)+SUMIFS($E$42:$E$57,$N$42:$N$57,$O18)+SUMIFS($E$60:$E$67,$N$60:$N$67,$O18)+SUMIFS($E$70:$E$74,$N$70:$N$74,$O18)+SUMIFS($E$77:$E$82,$N$77:$N$82,$O18)</f>
        <v>0</v>
      </c>
      <c r="Q18" s="29">
        <f>SUMIFS($F$16:$F$30,$N$16:$N$30,$O18)+SUMIFS($F$34:$F$39,$N$34:$N$39,$O18)+SUMIFS($F$42:$F$57,$N$42:$N$57,$O18)+SUMIFS($F$60:$F$67,$N$60:$N$67,$O18)+SUMIFS($F$70:$F$74,$N$70:$N$74,$O18)+SUMIFS($F$77:$F$82,$N$77:$N$82,$O18)</f>
        <v>0</v>
      </c>
      <c r="R18" s="27">
        <v>504</v>
      </c>
      <c r="S18" s="29">
        <f t="shared" si="1"/>
        <v>0</v>
      </c>
    </row>
    <row r="19" spans="1:19" x14ac:dyDescent="0.25">
      <c r="A19" s="9" t="s">
        <v>12</v>
      </c>
      <c r="B19" s="161"/>
      <c r="C19" s="161"/>
      <c r="D19" s="115">
        <f t="shared" si="2"/>
        <v>0</v>
      </c>
      <c r="E19" s="63"/>
      <c r="F19" s="63"/>
      <c r="G19" s="63"/>
      <c r="H19" s="63"/>
      <c r="I19" s="63"/>
      <c r="J19" s="63"/>
      <c r="K19" s="64"/>
      <c r="N19" s="36">
        <v>518</v>
      </c>
      <c r="O19" s="27">
        <v>511</v>
      </c>
      <c r="P19" s="28">
        <f>SUMIFS($E$16:$E$30,$N$16:$N$30,$O19)+SUMIFS($E$34:$E$39,$N$34:$N$39,$O19)+SUMIFS($E$42:$E$57,$N$42:$N$57,$O19)+SUMIFS($E$60:$E$67,$N$60:$N$67,$O19)+SUMIFS($E$70:$E$74,$N$70:$N$74,$O19)+SUMIFS($E$77:$E$82,$N$77:$N$82,$O19)</f>
        <v>0</v>
      </c>
      <c r="Q19" s="29">
        <f>SUMIFS($F$16:$F$30,$N$16:$N$30,$O19)+SUMIFS($F$34:$F$39,$N$34:$N$39,$O19)+SUMIFS($F$42:$F$57,$N$42:$N$57,$O19)+SUMIFS($F$60:$F$67,$N$60:$N$67,$O19)+SUMIFS($F$70:$F$74,$N$70:$N$74,$O19)+SUMIFS($F$77:$F$82,$N$77:$N$82,$O19)</f>
        <v>0</v>
      </c>
      <c r="R19" s="27">
        <v>511</v>
      </c>
      <c r="S19" s="29">
        <f t="shared" si="1"/>
        <v>0</v>
      </c>
    </row>
    <row r="20" spans="1:19" x14ac:dyDescent="0.25">
      <c r="A20" s="105" t="s">
        <v>172</v>
      </c>
      <c r="B20" s="162"/>
      <c r="C20" s="163"/>
      <c r="D20" s="115">
        <f t="shared" si="2"/>
        <v>0</v>
      </c>
      <c r="E20" s="63"/>
      <c r="F20" s="63"/>
      <c r="G20" s="63"/>
      <c r="H20" s="63"/>
      <c r="I20" s="63"/>
      <c r="J20" s="63"/>
      <c r="K20" s="64"/>
      <c r="N20" s="36">
        <v>518</v>
      </c>
      <c r="O20" s="30">
        <v>512</v>
      </c>
      <c r="P20" s="31">
        <f>+G53</f>
        <v>0</v>
      </c>
      <c r="Q20" s="32">
        <f>+H53</f>
        <v>0</v>
      </c>
      <c r="R20" s="30">
        <v>512</v>
      </c>
      <c r="S20" s="29">
        <f t="shared" si="1"/>
        <v>0</v>
      </c>
    </row>
    <row r="21" spans="1:19" x14ac:dyDescent="0.25">
      <c r="A21" s="9" t="s">
        <v>13</v>
      </c>
      <c r="B21" s="161"/>
      <c r="C21" s="161"/>
      <c r="D21" s="115">
        <f t="shared" si="2"/>
        <v>0</v>
      </c>
      <c r="E21" s="63"/>
      <c r="F21" s="63"/>
      <c r="G21" s="63"/>
      <c r="H21" s="63"/>
      <c r="I21" s="63"/>
      <c r="J21" s="63"/>
      <c r="K21" s="64"/>
      <c r="N21" s="36">
        <v>518</v>
      </c>
      <c r="O21" s="27">
        <v>513</v>
      </c>
      <c r="P21" s="28">
        <f>SUMIFS($E$16:$E$30,$N$16:$N$30,$O21)+SUMIFS($E$34:$E$39,$N$34:$N$39,$O21)+SUMIFS($E$42:$E$57,$N$42:$N$57,$O21)+SUMIFS($E$60:$E$67,$N$60:$N$67,$O21)+SUMIFS($E$70:$E$74,$N$70:$N$74,$O21)+SUMIFS($E$77:$E$82,$N$77:$N$82,$O21)</f>
        <v>0</v>
      </c>
      <c r="Q21" s="29">
        <f>SUMIFS($F$16:$F$30,$N$16:$N$30,$O21)+SUMIFS($F$34:$F$39,$N$34:$N$39,$O21)+SUMIFS($F$42:$F$57,$N$42:$N$57,$O21)+SUMIFS($F$60:$F$67,$N$60:$N$67,$O21)+SUMIFS($F$70:$F$74,$N$70:$N$74,$O21)+SUMIFS($F$77:$F$82,$N$77:$N$82,$O21)</f>
        <v>0</v>
      </c>
      <c r="R21" s="27">
        <v>513</v>
      </c>
      <c r="S21" s="29">
        <f t="shared" si="1"/>
        <v>0</v>
      </c>
    </row>
    <row r="22" spans="1:19" x14ac:dyDescent="0.25">
      <c r="A22" s="9" t="s">
        <v>14</v>
      </c>
      <c r="B22" s="161"/>
      <c r="C22" s="161"/>
      <c r="D22" s="115">
        <f t="shared" si="2"/>
        <v>0</v>
      </c>
      <c r="E22" s="63"/>
      <c r="F22" s="63"/>
      <c r="G22" s="63"/>
      <c r="H22" s="63"/>
      <c r="I22" s="63"/>
      <c r="J22" s="63"/>
      <c r="K22" s="64"/>
      <c r="N22" s="36">
        <v>518</v>
      </c>
      <c r="O22" s="27">
        <v>518</v>
      </c>
      <c r="P22" s="28">
        <f>SUMIFS($E$16:$E$30,$N$16:$N$30,$O22)+SUMIFS($E$34:$E$39,$N$34:$N$39,$O22)+SUMIFS($E$42:$E$57,$N$42:$N$57,$O22)+SUMIFS($E$60:$E$67,$N$60:$N$67,$O22)+SUMIFS($E$70:$E$74,$N$70:$N$74,$O22)+SUMIFS($E$77:$E$82,$N$77:$N$82,$O22)</f>
        <v>0</v>
      </c>
      <c r="Q22" s="29">
        <f>SUMIFS($F$16:$F$30,$N$16:$N$30,$O22)+SUMIFS($F$34:$F$39,$N$34:$N$39,$O22)+SUMIFS($F$42:$F$57,$N$42:$N$57,$O22)+SUMIFS($F$60:$F$67,$N$60:$N$67,$O22)+SUMIFS($F$70:$F$74,$N$70:$N$74,$O22)+SUMIFS($F$77:$F$82,$N$77:$N$82,$O22)</f>
        <v>0</v>
      </c>
      <c r="R22" s="27">
        <v>518</v>
      </c>
      <c r="S22" s="29">
        <f t="shared" si="1"/>
        <v>0</v>
      </c>
    </row>
    <row r="23" spans="1:19" x14ac:dyDescent="0.25">
      <c r="A23" s="9" t="s">
        <v>15</v>
      </c>
      <c r="B23" s="161"/>
      <c r="C23" s="161"/>
      <c r="D23" s="115">
        <f t="shared" si="2"/>
        <v>0</v>
      </c>
      <c r="E23" s="63"/>
      <c r="F23" s="63"/>
      <c r="G23" s="63"/>
      <c r="H23" s="63"/>
      <c r="I23" s="63"/>
      <c r="J23" s="63"/>
      <c r="K23" s="64"/>
      <c r="N23" s="36">
        <v>518</v>
      </c>
      <c r="O23" s="30">
        <v>521</v>
      </c>
      <c r="P23" s="31">
        <f>+G$15+G$32+G$76-G53</f>
        <v>0</v>
      </c>
      <c r="Q23" s="32">
        <f>+H$15+H$32+H$76-H53</f>
        <v>0</v>
      </c>
      <c r="R23" s="30">
        <v>521</v>
      </c>
      <c r="S23" s="29">
        <f t="shared" si="1"/>
        <v>0</v>
      </c>
    </row>
    <row r="24" spans="1:19" x14ac:dyDescent="0.25">
      <c r="A24" s="9" t="s">
        <v>16</v>
      </c>
      <c r="B24" s="161"/>
      <c r="C24" s="161"/>
      <c r="D24" s="115">
        <f t="shared" si="2"/>
        <v>0</v>
      </c>
      <c r="E24" s="63"/>
      <c r="F24" s="63"/>
      <c r="G24" s="63"/>
      <c r="H24" s="63"/>
      <c r="I24" s="63"/>
      <c r="J24" s="63"/>
      <c r="K24" s="64"/>
      <c r="N24" s="36">
        <v>518</v>
      </c>
      <c r="O24" s="30">
        <v>524</v>
      </c>
      <c r="P24" s="31">
        <f>+I15+I32+I76</f>
        <v>0</v>
      </c>
      <c r="Q24" s="32">
        <f>+J15+J32+J76</f>
        <v>0</v>
      </c>
      <c r="R24" s="27">
        <v>524</v>
      </c>
      <c r="S24" s="29">
        <f t="shared" si="1"/>
        <v>0</v>
      </c>
    </row>
    <row r="25" spans="1:19" x14ac:dyDescent="0.25">
      <c r="A25" s="9" t="s">
        <v>91</v>
      </c>
      <c r="B25" s="161"/>
      <c r="C25" s="161"/>
      <c r="D25" s="115">
        <f t="shared" si="2"/>
        <v>0</v>
      </c>
      <c r="E25" s="63"/>
      <c r="F25" s="63"/>
      <c r="G25" s="63"/>
      <c r="H25" s="63"/>
      <c r="I25" s="63"/>
      <c r="J25" s="63"/>
      <c r="K25" s="64"/>
      <c r="N25" s="36">
        <v>518</v>
      </c>
      <c r="O25" s="27">
        <v>525</v>
      </c>
      <c r="P25" s="28">
        <f>SUMIFS($E$16:$E$30,$N$16:$N$30,$O25)+SUMIFS($E$34:$E$39,$N$34:$N$39,$O25)+SUMIFS($E$42:$E$57,$N$42:$N$57,$O25)+SUMIFS($E$60:$E$67,$N$60:$N$67,$O25)+SUMIFS($E$70:$E$74,$N$70:$N$74,$O25)+SUMIFS($E$77:$E$82,$N$77:$N$82,$O25)</f>
        <v>0</v>
      </c>
      <c r="Q25" s="29">
        <f>SUMIFS($F$16:$F$30,$N$16:$N$30,$O25)+SUMIFS($F$34:$F$39,$N$34:$N$39,$O25)+SUMIFS($F$42:$F$57,$N$42:$N$57,$O25)+SUMIFS($F$60:$F$67,$N$60:$N$67,$O25)+SUMIFS($F$70:$F$74,$N$70:$N$74,$O25)+SUMIFS($F$77:$F$82,$N$77:$N$82,$O25)</f>
        <v>0</v>
      </c>
      <c r="R25" s="27">
        <v>525</v>
      </c>
      <c r="S25" s="29">
        <f t="shared" si="1"/>
        <v>0</v>
      </c>
    </row>
    <row r="26" spans="1:19" x14ac:dyDescent="0.25">
      <c r="A26" s="9" t="s">
        <v>92</v>
      </c>
      <c r="B26" s="161"/>
      <c r="C26" s="161"/>
      <c r="D26" s="115">
        <f t="shared" si="2"/>
        <v>0</v>
      </c>
      <c r="E26" s="63"/>
      <c r="F26" s="63"/>
      <c r="G26" s="63"/>
      <c r="H26" s="63"/>
      <c r="I26" s="63"/>
      <c r="J26" s="63"/>
      <c r="K26" s="64"/>
      <c r="N26" s="36">
        <v>518</v>
      </c>
      <c r="O26" s="27">
        <v>527</v>
      </c>
      <c r="P26" s="28">
        <f>SUMIFS($E$16:$E$30,$N$16:$N$30,$O26)+SUMIFS($E$34:$E$39,$N$34:$N$39,$O26)+SUMIFS($E$42:$E$57,$N$42:$N$57,$O26)+SUMIFS($E$60:$E$67,$N$60:$N$67,$O26)+SUMIFS($E$70:$E$74,$N$70:$N$74,$O26)+SUMIFS($E$77:$E$82,$N$77:$N$82,$O26)</f>
        <v>0</v>
      </c>
      <c r="Q26" s="29">
        <f>SUMIFS($F$16:$F$30,$N$16:$N$30,$O26)+SUMIFS($F$34:$F$39,$N$34:$N$39,$O26)+SUMIFS($F$42:$F$57,$N$42:$N$57,$O26)+SUMIFS($F$60:$F$67,$N$60:$N$67,$O26)+SUMIFS($F$70:$F$74,$N$70:$N$74,$O26)+SUMIFS($F$77:$F$82,$N$77:$N$82,$O26)</f>
        <v>0</v>
      </c>
      <c r="R26" s="27">
        <v>527</v>
      </c>
      <c r="S26" s="29">
        <f t="shared" si="1"/>
        <v>0</v>
      </c>
    </row>
    <row r="27" spans="1:19" x14ac:dyDescent="0.25">
      <c r="A27" s="14" t="s">
        <v>93</v>
      </c>
      <c r="B27" s="161"/>
      <c r="C27" s="161"/>
      <c r="D27" s="115">
        <f t="shared" si="2"/>
        <v>0</v>
      </c>
      <c r="E27" s="63"/>
      <c r="F27" s="63"/>
      <c r="G27" s="63"/>
      <c r="H27" s="63"/>
      <c r="I27" s="63"/>
      <c r="J27" s="63"/>
      <c r="K27" s="64"/>
      <c r="N27" s="36">
        <v>518</v>
      </c>
      <c r="O27" s="27">
        <v>528</v>
      </c>
      <c r="P27" s="28">
        <f>SUMIFS($E$16:$E$30,$N$16:$N$30,$O27)+SUMIFS($E$34:$E$39,$N$34:$N$39,$O27)+SUMIFS($E$42:$E$57,$N$42:$N$57,$O27)+SUMIFS($E$60:$E$67,$N$60:$N$67,$O27)+SUMIFS($E$70:$E$74,$N$70:$N$74,$O27)+SUMIFS($E$77:$E$82,$N$77:$N$82,$O27)</f>
        <v>0</v>
      </c>
      <c r="Q27" s="29">
        <f>SUMIFS($F$16:$F$30,$N$16:$N$30,$O27)+SUMIFS($F$34:$F$39,$N$34:$N$39,$O27)+SUMIFS($F$42:$F$57,$N$42:$N$57,$O27)+SUMIFS($F$60:$F$67,$N$60:$N$67,$O27)+SUMIFS($F$70:$F$74,$N$70:$N$74,$O27)+SUMIFS($F$77:$F$82,$N$77:$N$82,$O27)</f>
        <v>0</v>
      </c>
      <c r="R27" s="27">
        <v>528</v>
      </c>
      <c r="S27" s="29">
        <f t="shared" si="1"/>
        <v>0</v>
      </c>
    </row>
    <row r="28" spans="1:19" x14ac:dyDescent="0.25">
      <c r="A28" s="9" t="s">
        <v>94</v>
      </c>
      <c r="B28" s="161"/>
      <c r="C28" s="161"/>
      <c r="D28" s="115">
        <f t="shared" si="2"/>
        <v>0</v>
      </c>
      <c r="E28" s="63"/>
      <c r="F28" s="63"/>
      <c r="G28" s="63"/>
      <c r="H28" s="63"/>
      <c r="I28" s="63"/>
      <c r="J28" s="63"/>
      <c r="K28" s="64"/>
      <c r="N28" s="36">
        <v>518</v>
      </c>
      <c r="O28" s="27">
        <v>549</v>
      </c>
      <c r="P28" s="28">
        <f>SUMIFS($E$16:$E$30,$N$16:$N$30,$O28)+SUMIFS($E$34:$E$39,$N$34:$N$39,$O28)+SUMIFS($E$42:$E$57,$N$42:$N$57,$O28)+SUMIFS($E$60:$E$67,$N$60:$N$67,$O28)+SUMIFS($E$70:$E$74,$N$70:$N$74,$O28)+SUMIFS($E$77:$E$82,$N$77:$N$82,$O28)</f>
        <v>0</v>
      </c>
      <c r="Q28" s="29">
        <f>SUMIFS($F$16:$F$30,$N$16:$N$30,$O28)+SUMIFS($F$34:$F$39,$N$34:$N$39,$O28)+SUMIFS($F$42:$F$57,$N$42:$N$57,$O28)+SUMIFS($F$60:$F$67,$N$60:$N$67,$O28)+SUMIFS($F$70:$F$74,$N$70:$N$74,$O28)+SUMIFS($F$77:$F$82,$N$77:$N$82,$O28)</f>
        <v>0</v>
      </c>
      <c r="R28" s="27">
        <v>54</v>
      </c>
      <c r="S28" s="29">
        <f t="shared" si="1"/>
        <v>0</v>
      </c>
    </row>
    <row r="29" spans="1:19" ht="15.75" thickBot="1" x14ac:dyDescent="0.3">
      <c r="A29" s="9" t="s">
        <v>95</v>
      </c>
      <c r="B29" s="161"/>
      <c r="C29" s="161"/>
      <c r="D29" s="115">
        <f t="shared" si="2"/>
        <v>0</v>
      </c>
      <c r="E29" s="63"/>
      <c r="F29" s="63"/>
      <c r="G29" s="63"/>
      <c r="H29" s="63"/>
      <c r="I29" s="63"/>
      <c r="J29" s="63"/>
      <c r="K29" s="64"/>
      <c r="N29" s="36">
        <v>518</v>
      </c>
      <c r="O29" s="33">
        <v>569</v>
      </c>
      <c r="P29" s="34">
        <f>SUMIFS($E$16:$E$30,$N$16:$N$30,$O29)+SUMIFS($E$34:$E$39,$N$34:$N$39,$O29)+SUMIFS($E$42:$E$57,$N$42:$N$57,$O29)+SUMIFS($E$60:$E$67,$N$60:$N$67,$O29)+SUMIFS($E$70:$E$74,$N$70:$N$74,$O29)+SUMIFS($E$77:$E$82,$N$77:$N$82,$O29)</f>
        <v>0</v>
      </c>
      <c r="Q29" s="35">
        <f>SUMIFS($F$16:$F$30,$N$16:$N$30,$O29)+SUMIFS($F$34:$F$39,$N$34:$N$39,$O29)+SUMIFS($F$42:$F$57,$N$42:$N$57,$O29)+SUMIFS($F$60:$F$67,$N$60:$N$67,$O29)+SUMIFS($F$70:$F$74,$N$70:$N$74,$O29)+SUMIFS($F$77:$F$82,$N$77:$N$82,$O29)</f>
        <v>0</v>
      </c>
      <c r="R29" s="33">
        <v>56</v>
      </c>
      <c r="S29" s="35">
        <f t="shared" si="1"/>
        <v>0</v>
      </c>
    </row>
    <row r="30" spans="1:19" x14ac:dyDescent="0.25">
      <c r="A30" s="9" t="s">
        <v>96</v>
      </c>
      <c r="B30" s="164"/>
      <c r="C30" s="164"/>
      <c r="D30" s="115">
        <f t="shared" si="2"/>
        <v>0</v>
      </c>
      <c r="E30" s="63"/>
      <c r="F30" s="63"/>
      <c r="G30" s="63"/>
      <c r="H30" s="63"/>
      <c r="I30" s="63"/>
      <c r="J30" s="63"/>
      <c r="K30" s="64"/>
      <c r="N30" s="36">
        <v>518</v>
      </c>
    </row>
    <row r="31" spans="1:19" ht="11.45" customHeight="1" x14ac:dyDescent="0.25">
      <c r="A31" s="2"/>
      <c r="B31" s="165"/>
      <c r="C31" s="165"/>
      <c r="D31" s="116"/>
      <c r="E31" s="65"/>
      <c r="F31" s="65"/>
      <c r="G31" s="65"/>
      <c r="H31" s="65"/>
      <c r="I31" s="65"/>
      <c r="J31" s="65"/>
      <c r="N31" s="36"/>
    </row>
    <row r="32" spans="1:19" ht="35.25" customHeight="1" x14ac:dyDescent="0.25">
      <c r="A32" s="66" t="s">
        <v>17</v>
      </c>
      <c r="B32" s="166" t="s">
        <v>281</v>
      </c>
      <c r="C32" s="167"/>
      <c r="D32" s="117">
        <f t="shared" ref="D32:J32" si="3">SUM(D33,D41,D59,D69)</f>
        <v>0</v>
      </c>
      <c r="E32" s="67">
        <f t="shared" si="3"/>
        <v>0</v>
      </c>
      <c r="F32" s="67">
        <f t="shared" si="3"/>
        <v>0</v>
      </c>
      <c r="G32" s="67">
        <f t="shared" si="3"/>
        <v>0</v>
      </c>
      <c r="H32" s="67">
        <f t="shared" si="3"/>
        <v>0</v>
      </c>
      <c r="I32" s="67">
        <f t="shared" si="3"/>
        <v>0</v>
      </c>
      <c r="J32" s="67">
        <f t="shared" si="3"/>
        <v>0</v>
      </c>
      <c r="N32" s="36"/>
    </row>
    <row r="33" spans="1:14" x14ac:dyDescent="0.25">
      <c r="A33" s="68" t="s">
        <v>18</v>
      </c>
      <c r="B33" s="170" t="s">
        <v>27</v>
      </c>
      <c r="C33" s="170"/>
      <c r="D33" s="118">
        <f t="shared" ref="D33:J33" si="4">SUM(D34:D39)</f>
        <v>0</v>
      </c>
      <c r="E33" s="69">
        <f t="shared" si="4"/>
        <v>0</v>
      </c>
      <c r="F33" s="69">
        <f t="shared" si="4"/>
        <v>0</v>
      </c>
      <c r="G33" s="69">
        <f t="shared" si="4"/>
        <v>0</v>
      </c>
      <c r="H33" s="69">
        <f t="shared" si="4"/>
        <v>0</v>
      </c>
      <c r="I33" s="69">
        <f t="shared" si="4"/>
        <v>0</v>
      </c>
      <c r="J33" s="69">
        <f t="shared" si="4"/>
        <v>0</v>
      </c>
      <c r="N33" s="36"/>
    </row>
    <row r="34" spans="1:14" x14ac:dyDescent="0.25">
      <c r="A34" s="8" t="s">
        <v>20</v>
      </c>
      <c r="B34" s="168" t="s">
        <v>29</v>
      </c>
      <c r="C34" s="168"/>
      <c r="D34" s="115">
        <f t="shared" ref="D34:D39" si="5">SUM(E34:J34)</f>
        <v>0</v>
      </c>
      <c r="E34" s="70"/>
      <c r="F34" s="70"/>
      <c r="G34" s="70"/>
      <c r="H34" s="70"/>
      <c r="I34" s="70"/>
      <c r="J34" s="70"/>
      <c r="K34" s="64"/>
      <c r="N34" s="36">
        <v>518</v>
      </c>
    </row>
    <row r="35" spans="1:14" x14ac:dyDescent="0.25">
      <c r="A35" s="8" t="s">
        <v>21</v>
      </c>
      <c r="B35" s="171" t="s">
        <v>107</v>
      </c>
      <c r="C35" s="171"/>
      <c r="D35" s="115">
        <f t="shared" si="5"/>
        <v>0</v>
      </c>
      <c r="E35" s="70"/>
      <c r="F35" s="70"/>
      <c r="G35" s="70"/>
      <c r="H35" s="70"/>
      <c r="I35" s="70"/>
      <c r="J35" s="70"/>
      <c r="K35" s="64"/>
      <c r="N35" s="36">
        <v>518</v>
      </c>
    </row>
    <row r="36" spans="1:14" x14ac:dyDescent="0.25">
      <c r="A36" s="8" t="s">
        <v>22</v>
      </c>
      <c r="B36" s="172" t="s">
        <v>173</v>
      </c>
      <c r="C36" s="172"/>
      <c r="D36" s="115">
        <f t="shared" si="5"/>
        <v>0</v>
      </c>
      <c r="E36" s="70"/>
      <c r="F36" s="70"/>
      <c r="G36" s="70"/>
      <c r="H36" s="70"/>
      <c r="I36" s="70"/>
      <c r="J36" s="70"/>
      <c r="K36" s="64"/>
      <c r="N36" s="36">
        <v>518</v>
      </c>
    </row>
    <row r="37" spans="1:14" x14ac:dyDescent="0.25">
      <c r="A37" s="8" t="s">
        <v>24</v>
      </c>
      <c r="B37" s="168" t="s">
        <v>33</v>
      </c>
      <c r="C37" s="168"/>
      <c r="D37" s="115">
        <f t="shared" si="5"/>
        <v>0</v>
      </c>
      <c r="E37" s="70"/>
      <c r="F37" s="70"/>
      <c r="G37" s="70"/>
      <c r="H37" s="70"/>
      <c r="I37" s="70"/>
      <c r="J37" s="70"/>
      <c r="K37" s="64"/>
      <c r="N37" s="36">
        <v>518</v>
      </c>
    </row>
    <row r="38" spans="1:14" x14ac:dyDescent="0.25">
      <c r="A38" s="8" t="s">
        <v>25</v>
      </c>
      <c r="B38" s="168" t="s">
        <v>35</v>
      </c>
      <c r="C38" s="168"/>
      <c r="D38" s="115">
        <f t="shared" si="5"/>
        <v>0</v>
      </c>
      <c r="E38" s="70"/>
      <c r="F38" s="70"/>
      <c r="G38" s="70"/>
      <c r="H38" s="70"/>
      <c r="I38" s="70"/>
      <c r="J38" s="70"/>
      <c r="K38" s="64"/>
      <c r="N38" s="36">
        <v>518</v>
      </c>
    </row>
    <row r="39" spans="1:14" x14ac:dyDescent="0.25">
      <c r="A39" s="105" t="s">
        <v>26</v>
      </c>
      <c r="B39" s="173" t="s">
        <v>185</v>
      </c>
      <c r="C39" s="174"/>
      <c r="D39" s="115">
        <f t="shared" si="5"/>
        <v>0</v>
      </c>
      <c r="E39" s="70"/>
      <c r="F39" s="70"/>
      <c r="G39" s="70"/>
      <c r="H39" s="70"/>
      <c r="I39" s="70"/>
      <c r="J39" s="70"/>
      <c r="K39" s="106"/>
      <c r="L39" s="107"/>
      <c r="M39" s="107"/>
      <c r="N39" s="37">
        <v>518</v>
      </c>
    </row>
    <row r="40" spans="1:14" x14ac:dyDescent="0.25">
      <c r="A40" s="71"/>
      <c r="B40" s="18"/>
      <c r="C40" s="18"/>
      <c r="D40" s="119"/>
      <c r="E40" s="72"/>
      <c r="F40" s="72"/>
      <c r="G40" s="72"/>
      <c r="H40" s="72"/>
      <c r="I40" s="72"/>
      <c r="J40" s="72"/>
      <c r="N40" s="36"/>
    </row>
    <row r="41" spans="1:14" x14ac:dyDescent="0.25">
      <c r="A41" s="73" t="s">
        <v>98</v>
      </c>
      <c r="B41" s="169" t="s">
        <v>19</v>
      </c>
      <c r="C41" s="169"/>
      <c r="D41" s="120">
        <f t="shared" ref="D41:J41" si="6">SUM(D42:D57)</f>
        <v>0</v>
      </c>
      <c r="E41" s="74">
        <f t="shared" si="6"/>
        <v>0</v>
      </c>
      <c r="F41" s="74">
        <f t="shared" si="6"/>
        <v>0</v>
      </c>
      <c r="G41" s="74">
        <f t="shared" si="6"/>
        <v>0</v>
      </c>
      <c r="H41" s="74">
        <f t="shared" si="6"/>
        <v>0</v>
      </c>
      <c r="I41" s="74">
        <f t="shared" si="6"/>
        <v>0</v>
      </c>
      <c r="J41" s="74">
        <f t="shared" si="6"/>
        <v>0</v>
      </c>
      <c r="N41" s="36"/>
    </row>
    <row r="42" spans="1:14" x14ac:dyDescent="0.25">
      <c r="A42" s="9" t="s">
        <v>28</v>
      </c>
      <c r="B42" s="172" t="s">
        <v>174</v>
      </c>
      <c r="C42" s="172"/>
      <c r="D42" s="115">
        <f t="shared" ref="D42:D57" si="7">SUM(E42:J42)</f>
        <v>0</v>
      </c>
      <c r="E42" s="63"/>
      <c r="F42" s="63"/>
      <c r="G42" s="75"/>
      <c r="H42" s="75"/>
      <c r="I42" s="75"/>
      <c r="J42" s="75"/>
      <c r="K42" s="64"/>
      <c r="N42" s="36">
        <v>518</v>
      </c>
    </row>
    <row r="43" spans="1:14" x14ac:dyDescent="0.25">
      <c r="A43" s="9" t="s">
        <v>30</v>
      </c>
      <c r="B43" s="168" t="s">
        <v>23</v>
      </c>
      <c r="C43" s="168"/>
      <c r="D43" s="115">
        <f t="shared" si="7"/>
        <v>0</v>
      </c>
      <c r="E43" s="63"/>
      <c r="F43" s="63"/>
      <c r="G43" s="75"/>
      <c r="H43" s="75"/>
      <c r="I43" s="75"/>
      <c r="J43" s="75"/>
      <c r="K43" s="64"/>
      <c r="N43" s="36">
        <v>518</v>
      </c>
    </row>
    <row r="44" spans="1:14" x14ac:dyDescent="0.25">
      <c r="A44" s="9" t="s">
        <v>31</v>
      </c>
      <c r="B44" s="176" t="s">
        <v>175</v>
      </c>
      <c r="C44" s="176"/>
      <c r="D44" s="115">
        <f t="shared" si="7"/>
        <v>0</v>
      </c>
      <c r="E44" s="63"/>
      <c r="F44" s="63"/>
      <c r="G44" s="75"/>
      <c r="H44" s="75"/>
      <c r="I44" s="75"/>
      <c r="J44" s="75"/>
      <c r="K44" s="64"/>
      <c r="N44" s="36">
        <v>518</v>
      </c>
    </row>
    <row r="45" spans="1:14" x14ac:dyDescent="0.25">
      <c r="A45" s="105" t="s">
        <v>32</v>
      </c>
      <c r="B45" s="173" t="s">
        <v>282</v>
      </c>
      <c r="C45" s="174"/>
      <c r="D45" s="115">
        <f t="shared" ref="D45" si="8">SUM(E45:J45)</f>
        <v>0</v>
      </c>
      <c r="E45" s="108"/>
      <c r="F45" s="108"/>
      <c r="G45" s="75"/>
      <c r="H45" s="75"/>
      <c r="I45" s="75"/>
      <c r="J45" s="75"/>
      <c r="K45" s="106"/>
      <c r="L45" s="107"/>
      <c r="M45" s="107"/>
      <c r="N45" s="37">
        <v>518</v>
      </c>
    </row>
    <row r="46" spans="1:14" x14ac:dyDescent="0.25">
      <c r="A46" s="9" t="s">
        <v>34</v>
      </c>
      <c r="B46" s="168" t="s">
        <v>97</v>
      </c>
      <c r="C46" s="168"/>
      <c r="D46" s="115">
        <f t="shared" si="7"/>
        <v>0</v>
      </c>
      <c r="E46" s="63"/>
      <c r="F46" s="63"/>
      <c r="G46" s="75"/>
      <c r="H46" s="75"/>
      <c r="I46" s="75"/>
      <c r="J46" s="75"/>
      <c r="K46" s="64"/>
      <c r="N46" s="36">
        <v>502</v>
      </c>
    </row>
    <row r="47" spans="1:14" x14ac:dyDescent="0.25">
      <c r="A47" s="9" t="s">
        <v>36</v>
      </c>
      <c r="B47" s="172" t="s">
        <v>310</v>
      </c>
      <c r="C47" s="172"/>
      <c r="D47" s="115">
        <f t="shared" si="7"/>
        <v>0</v>
      </c>
      <c r="E47" s="63"/>
      <c r="F47" s="63"/>
      <c r="G47" s="75"/>
      <c r="H47" s="75"/>
      <c r="I47" s="75"/>
      <c r="J47" s="75"/>
      <c r="K47" s="64"/>
      <c r="N47" s="36">
        <v>501</v>
      </c>
    </row>
    <row r="48" spans="1:14" x14ac:dyDescent="0.25">
      <c r="A48" s="9" t="s">
        <v>37</v>
      </c>
      <c r="B48" s="172" t="s">
        <v>309</v>
      </c>
      <c r="C48" s="172"/>
      <c r="D48" s="115">
        <f t="shared" si="7"/>
        <v>0</v>
      </c>
      <c r="E48" s="63"/>
      <c r="F48" s="63"/>
      <c r="G48" s="75"/>
      <c r="H48" s="75"/>
      <c r="I48" s="75"/>
      <c r="J48" s="75"/>
      <c r="K48" s="64"/>
      <c r="N48" s="36">
        <v>501</v>
      </c>
    </row>
    <row r="49" spans="1:14" x14ac:dyDescent="0.25">
      <c r="A49" s="9" t="s">
        <v>38</v>
      </c>
      <c r="B49" s="172" t="s">
        <v>283</v>
      </c>
      <c r="C49" s="172"/>
      <c r="D49" s="115">
        <f t="shared" si="7"/>
        <v>0</v>
      </c>
      <c r="E49" s="63"/>
      <c r="F49" s="63"/>
      <c r="G49" s="75"/>
      <c r="H49" s="75"/>
      <c r="I49" s="75"/>
      <c r="J49" s="75"/>
      <c r="K49" s="64"/>
      <c r="N49" s="36">
        <v>518</v>
      </c>
    </row>
    <row r="50" spans="1:14" x14ac:dyDescent="0.25">
      <c r="A50" s="105" t="s">
        <v>39</v>
      </c>
      <c r="B50" s="173" t="s">
        <v>290</v>
      </c>
      <c r="C50" s="174"/>
      <c r="D50" s="115">
        <f t="shared" si="7"/>
        <v>0</v>
      </c>
      <c r="E50" s="108"/>
      <c r="F50" s="108"/>
      <c r="G50" s="75"/>
      <c r="H50" s="75"/>
      <c r="I50" s="75"/>
      <c r="J50" s="75"/>
      <c r="K50" s="106"/>
      <c r="L50" s="107"/>
      <c r="M50" s="107"/>
      <c r="N50" s="37">
        <v>518</v>
      </c>
    </row>
    <row r="51" spans="1:14" x14ac:dyDescent="0.25">
      <c r="A51" s="105" t="s">
        <v>99</v>
      </c>
      <c r="B51" s="173" t="s">
        <v>284</v>
      </c>
      <c r="C51" s="174"/>
      <c r="D51" s="115">
        <f t="shared" si="7"/>
        <v>0</v>
      </c>
      <c r="E51" s="108"/>
      <c r="F51" s="108"/>
      <c r="G51" s="75"/>
      <c r="H51" s="75"/>
      <c r="I51" s="75"/>
      <c r="J51" s="75"/>
      <c r="K51" s="106"/>
      <c r="L51" s="107"/>
      <c r="M51" s="107"/>
      <c r="N51" s="37">
        <v>518</v>
      </c>
    </row>
    <row r="52" spans="1:14" x14ac:dyDescent="0.25">
      <c r="A52" s="105" t="s">
        <v>176</v>
      </c>
      <c r="B52" s="175" t="s">
        <v>285</v>
      </c>
      <c r="C52" s="175"/>
      <c r="D52" s="115">
        <f t="shared" si="7"/>
        <v>0</v>
      </c>
      <c r="E52" s="63"/>
      <c r="F52" s="63"/>
      <c r="G52" s="75"/>
      <c r="H52" s="75"/>
      <c r="I52" s="75"/>
      <c r="J52" s="75"/>
      <c r="K52" s="106"/>
      <c r="L52" s="107"/>
      <c r="M52" s="107"/>
      <c r="N52" s="36">
        <v>518</v>
      </c>
    </row>
    <row r="53" spans="1:14" x14ac:dyDescent="0.25">
      <c r="A53" s="105" t="s">
        <v>118</v>
      </c>
      <c r="B53" s="172" t="s">
        <v>261</v>
      </c>
      <c r="C53" s="172"/>
      <c r="D53" s="115">
        <f t="shared" si="7"/>
        <v>0</v>
      </c>
      <c r="E53" s="75"/>
      <c r="F53" s="75"/>
      <c r="G53" s="63"/>
      <c r="H53" s="63"/>
      <c r="I53" s="75"/>
      <c r="J53" s="75"/>
      <c r="K53" s="64"/>
      <c r="N53" s="36">
        <v>512</v>
      </c>
    </row>
    <row r="54" spans="1:14" x14ac:dyDescent="0.25">
      <c r="A54" s="105" t="s">
        <v>292</v>
      </c>
      <c r="B54" s="172" t="s">
        <v>287</v>
      </c>
      <c r="C54" s="172"/>
      <c r="D54" s="115">
        <f t="shared" si="7"/>
        <v>0</v>
      </c>
      <c r="E54" s="63"/>
      <c r="F54" s="63"/>
      <c r="G54" s="63"/>
      <c r="H54" s="63"/>
      <c r="I54" s="63"/>
      <c r="J54" s="63"/>
      <c r="K54" s="64"/>
      <c r="N54" s="36">
        <v>518</v>
      </c>
    </row>
    <row r="55" spans="1:14" x14ac:dyDescent="0.25">
      <c r="A55" s="105" t="s">
        <v>293</v>
      </c>
      <c r="B55" s="172" t="s">
        <v>288</v>
      </c>
      <c r="C55" s="172"/>
      <c r="D55" s="115">
        <f t="shared" si="7"/>
        <v>0</v>
      </c>
      <c r="E55" s="63"/>
      <c r="F55" s="63"/>
      <c r="G55" s="63"/>
      <c r="H55" s="63"/>
      <c r="I55" s="63"/>
      <c r="J55" s="63"/>
      <c r="K55" s="64"/>
      <c r="N55" s="36">
        <v>518</v>
      </c>
    </row>
    <row r="56" spans="1:14" x14ac:dyDescent="0.25">
      <c r="A56" s="105" t="s">
        <v>177</v>
      </c>
      <c r="B56" s="172" t="s">
        <v>289</v>
      </c>
      <c r="C56" s="172"/>
      <c r="D56" s="115">
        <f t="shared" si="7"/>
        <v>0</v>
      </c>
      <c r="E56" s="63"/>
      <c r="F56" s="63"/>
      <c r="G56" s="75"/>
      <c r="H56" s="75"/>
      <c r="I56" s="75"/>
      <c r="J56" s="75"/>
      <c r="K56" s="64"/>
      <c r="N56" s="36">
        <v>518</v>
      </c>
    </row>
    <row r="57" spans="1:14" x14ac:dyDescent="0.25">
      <c r="A57" s="105" t="s">
        <v>178</v>
      </c>
      <c r="B57" s="172" t="s">
        <v>179</v>
      </c>
      <c r="C57" s="172"/>
      <c r="D57" s="115">
        <f t="shared" si="7"/>
        <v>0</v>
      </c>
      <c r="E57" s="108"/>
      <c r="F57" s="108"/>
      <c r="G57" s="108"/>
      <c r="H57" s="108"/>
      <c r="I57" s="108"/>
      <c r="J57" s="108"/>
      <c r="K57" s="106"/>
      <c r="L57" s="107"/>
      <c r="M57" s="107"/>
      <c r="N57" s="36">
        <v>518</v>
      </c>
    </row>
    <row r="58" spans="1:14" ht="15.6" customHeight="1" x14ac:dyDescent="0.25">
      <c r="A58" s="3"/>
      <c r="B58" s="180"/>
      <c r="C58" s="180"/>
      <c r="D58" s="116"/>
      <c r="E58" s="65"/>
      <c r="F58" s="65"/>
      <c r="G58" s="65"/>
      <c r="H58" s="65"/>
      <c r="I58" s="65"/>
      <c r="J58" s="65"/>
      <c r="N58" s="36"/>
    </row>
    <row r="59" spans="1:14" x14ac:dyDescent="0.25">
      <c r="A59" s="73" t="s">
        <v>40</v>
      </c>
      <c r="B59" s="169" t="s">
        <v>51</v>
      </c>
      <c r="C59" s="169"/>
      <c r="D59" s="120">
        <f>SUM(D60:D67)</f>
        <v>0</v>
      </c>
      <c r="E59" s="74">
        <f>SUM(E60:E67)</f>
        <v>0</v>
      </c>
      <c r="F59" s="74">
        <f t="shared" ref="F59:J59" si="9">SUM(F60:F67)</f>
        <v>0</v>
      </c>
      <c r="G59" s="74">
        <f t="shared" si="9"/>
        <v>0</v>
      </c>
      <c r="H59" s="74">
        <f t="shared" si="9"/>
        <v>0</v>
      </c>
      <c r="I59" s="74">
        <f t="shared" si="9"/>
        <v>0</v>
      </c>
      <c r="J59" s="74">
        <f t="shared" si="9"/>
        <v>0</v>
      </c>
      <c r="N59" s="36"/>
    </row>
    <row r="60" spans="1:14" x14ac:dyDescent="0.25">
      <c r="A60" s="9" t="s">
        <v>41</v>
      </c>
      <c r="B60" s="168" t="s">
        <v>53</v>
      </c>
      <c r="C60" s="168"/>
      <c r="D60" s="115">
        <f t="shared" ref="D60:D67" si="10">SUM(E60:J60)</f>
        <v>0</v>
      </c>
      <c r="E60" s="63"/>
      <c r="F60" s="63"/>
      <c r="G60" s="75"/>
      <c r="H60" s="75"/>
      <c r="I60" s="75"/>
      <c r="J60" s="75"/>
      <c r="K60" s="64"/>
      <c r="N60" s="36">
        <v>518</v>
      </c>
    </row>
    <row r="61" spans="1:14" x14ac:dyDescent="0.25">
      <c r="A61" s="9" t="s">
        <v>42</v>
      </c>
      <c r="B61" s="168" t="s">
        <v>55</v>
      </c>
      <c r="C61" s="168"/>
      <c r="D61" s="115">
        <f t="shared" si="10"/>
        <v>0</v>
      </c>
      <c r="E61" s="63"/>
      <c r="F61" s="63"/>
      <c r="G61" s="75"/>
      <c r="H61" s="75"/>
      <c r="I61" s="75"/>
      <c r="J61" s="75"/>
      <c r="K61" s="64"/>
      <c r="N61" s="36">
        <v>518</v>
      </c>
    </row>
    <row r="62" spans="1:14" x14ac:dyDescent="0.25">
      <c r="A62" s="9" t="s">
        <v>43</v>
      </c>
      <c r="B62" s="168" t="s">
        <v>160</v>
      </c>
      <c r="C62" s="168"/>
      <c r="D62" s="115">
        <f t="shared" si="10"/>
        <v>0</v>
      </c>
      <c r="E62" s="63"/>
      <c r="F62" s="63"/>
      <c r="G62" s="63"/>
      <c r="H62" s="63"/>
      <c r="I62" s="63"/>
      <c r="J62" s="63"/>
      <c r="K62" s="64"/>
      <c r="N62" s="36">
        <v>518</v>
      </c>
    </row>
    <row r="63" spans="1:14" x14ac:dyDescent="0.25">
      <c r="A63" s="9" t="s">
        <v>44</v>
      </c>
      <c r="B63" s="168" t="s">
        <v>58</v>
      </c>
      <c r="C63" s="168"/>
      <c r="D63" s="115">
        <f t="shared" si="10"/>
        <v>0</v>
      </c>
      <c r="E63" s="63"/>
      <c r="F63" s="63"/>
      <c r="G63" s="63"/>
      <c r="H63" s="63"/>
      <c r="I63" s="63"/>
      <c r="J63" s="63"/>
      <c r="K63" s="64"/>
      <c r="N63" s="36">
        <v>518</v>
      </c>
    </row>
    <row r="64" spans="1:14" x14ac:dyDescent="0.25">
      <c r="A64" s="9" t="s">
        <v>45</v>
      </c>
      <c r="B64" s="168" t="s">
        <v>100</v>
      </c>
      <c r="C64" s="168"/>
      <c r="D64" s="115">
        <f t="shared" si="10"/>
        <v>0</v>
      </c>
      <c r="E64" s="63"/>
      <c r="F64" s="63"/>
      <c r="G64" s="63"/>
      <c r="H64" s="63"/>
      <c r="I64" s="63"/>
      <c r="J64" s="63"/>
      <c r="K64" s="64"/>
      <c r="N64" s="36">
        <v>518</v>
      </c>
    </row>
    <row r="65" spans="1:14" x14ac:dyDescent="0.25">
      <c r="A65" s="9" t="s">
        <v>46</v>
      </c>
      <c r="B65" s="177" t="s">
        <v>101</v>
      </c>
      <c r="C65" s="177"/>
      <c r="D65" s="115">
        <f t="shared" si="10"/>
        <v>0</v>
      </c>
      <c r="E65" s="63"/>
      <c r="F65" s="63"/>
      <c r="G65" s="63"/>
      <c r="H65" s="63"/>
      <c r="I65" s="63"/>
      <c r="J65" s="63"/>
      <c r="K65" s="64"/>
      <c r="N65" s="36">
        <v>518</v>
      </c>
    </row>
    <row r="66" spans="1:14" ht="14.1" customHeight="1" x14ac:dyDescent="0.25">
      <c r="A66" s="9" t="s">
        <v>104</v>
      </c>
      <c r="B66" s="178" t="s">
        <v>119</v>
      </c>
      <c r="C66" s="178"/>
      <c r="D66" s="115">
        <f t="shared" si="10"/>
        <v>0</v>
      </c>
      <c r="E66" s="63"/>
      <c r="F66" s="63"/>
      <c r="G66" s="63"/>
      <c r="H66" s="63"/>
      <c r="I66" s="63"/>
      <c r="J66" s="63"/>
      <c r="K66" s="64"/>
      <c r="N66" s="36">
        <v>518</v>
      </c>
    </row>
    <row r="67" spans="1:14" x14ac:dyDescent="0.25">
      <c r="A67" s="9" t="s">
        <v>120</v>
      </c>
      <c r="B67" s="178" t="s">
        <v>105</v>
      </c>
      <c r="C67" s="178"/>
      <c r="D67" s="115">
        <f t="shared" si="10"/>
        <v>0</v>
      </c>
      <c r="E67" s="63"/>
      <c r="F67" s="63"/>
      <c r="G67" s="63"/>
      <c r="H67" s="63"/>
      <c r="I67" s="63"/>
      <c r="J67" s="63"/>
      <c r="K67" s="64"/>
      <c r="N67" s="36">
        <v>518</v>
      </c>
    </row>
    <row r="68" spans="1:14" x14ac:dyDescent="0.25">
      <c r="A68" s="2"/>
      <c r="B68" s="179"/>
      <c r="C68" s="179"/>
      <c r="D68" s="116"/>
      <c r="E68" s="65"/>
      <c r="F68" s="65"/>
      <c r="G68" s="65"/>
      <c r="H68" s="65"/>
      <c r="I68" s="65"/>
      <c r="J68" s="65"/>
      <c r="N68" s="36"/>
    </row>
    <row r="69" spans="1:14" x14ac:dyDescent="0.25">
      <c r="A69" s="73" t="s">
        <v>47</v>
      </c>
      <c r="B69" s="184" t="s">
        <v>61</v>
      </c>
      <c r="C69" s="184"/>
      <c r="D69" s="120">
        <f t="shared" ref="D69:J69" si="11">SUM(D70:D75)</f>
        <v>0</v>
      </c>
      <c r="E69" s="74">
        <f t="shared" si="11"/>
        <v>0</v>
      </c>
      <c r="F69" s="74">
        <f t="shared" si="11"/>
        <v>0</v>
      </c>
      <c r="G69" s="74">
        <f t="shared" si="11"/>
        <v>0</v>
      </c>
      <c r="H69" s="74">
        <f t="shared" si="11"/>
        <v>0</v>
      </c>
      <c r="I69" s="74">
        <f t="shared" si="11"/>
        <v>0</v>
      </c>
      <c r="J69" s="74">
        <f t="shared" si="11"/>
        <v>0</v>
      </c>
      <c r="N69" s="36"/>
    </row>
    <row r="70" spans="1:14" x14ac:dyDescent="0.25">
      <c r="A70" s="76" t="s">
        <v>48</v>
      </c>
      <c r="B70" s="188" t="s">
        <v>180</v>
      </c>
      <c r="C70" s="188"/>
      <c r="D70" s="115">
        <f t="shared" ref="D70:D74" si="12">SUM(E70:J70)</f>
        <v>0</v>
      </c>
      <c r="E70" s="63"/>
      <c r="F70" s="63"/>
      <c r="G70" s="63"/>
      <c r="H70" s="63"/>
      <c r="I70" s="63"/>
      <c r="J70" s="63"/>
      <c r="K70" s="64"/>
      <c r="N70" s="36">
        <v>518</v>
      </c>
    </row>
    <row r="71" spans="1:14" x14ac:dyDescent="0.25">
      <c r="A71" s="76" t="s">
        <v>49</v>
      </c>
      <c r="B71" s="187" t="s">
        <v>64</v>
      </c>
      <c r="C71" s="187"/>
      <c r="D71" s="115">
        <f t="shared" si="12"/>
        <v>0</v>
      </c>
      <c r="E71" s="63"/>
      <c r="F71" s="63"/>
      <c r="G71" s="63"/>
      <c r="H71" s="63"/>
      <c r="I71" s="63"/>
      <c r="J71" s="63"/>
      <c r="K71" s="64"/>
      <c r="N71" s="36">
        <v>518</v>
      </c>
    </row>
    <row r="72" spans="1:14" x14ac:dyDescent="0.25">
      <c r="A72" s="9" t="s">
        <v>50</v>
      </c>
      <c r="B72" s="185" t="s">
        <v>102</v>
      </c>
      <c r="C72" s="186"/>
      <c r="D72" s="115">
        <f t="shared" si="12"/>
        <v>0</v>
      </c>
      <c r="E72" s="63"/>
      <c r="F72" s="63"/>
      <c r="G72" s="75"/>
      <c r="H72" s="75"/>
      <c r="I72" s="75"/>
      <c r="J72" s="75"/>
      <c r="K72" s="64"/>
      <c r="N72" s="36">
        <v>518</v>
      </c>
    </row>
    <row r="73" spans="1:14" x14ac:dyDescent="0.25">
      <c r="A73" s="105" t="s">
        <v>108</v>
      </c>
      <c r="B73" s="173" t="s">
        <v>184</v>
      </c>
      <c r="C73" s="174"/>
      <c r="D73" s="115">
        <f t="shared" si="12"/>
        <v>0</v>
      </c>
      <c r="E73" s="108"/>
      <c r="F73" s="108"/>
      <c r="G73" s="108"/>
      <c r="H73" s="108"/>
      <c r="I73" s="108"/>
      <c r="J73" s="108"/>
      <c r="K73" s="106"/>
      <c r="L73" s="107"/>
      <c r="M73" s="107"/>
      <c r="N73" s="37">
        <v>518</v>
      </c>
    </row>
    <row r="74" spans="1:14" x14ac:dyDescent="0.25">
      <c r="A74" s="9" t="s">
        <v>183</v>
      </c>
      <c r="B74" s="181" t="s">
        <v>66</v>
      </c>
      <c r="C74" s="181"/>
      <c r="D74" s="115">
        <f t="shared" si="12"/>
        <v>0</v>
      </c>
      <c r="E74" s="63"/>
      <c r="F74" s="63"/>
      <c r="G74" s="75"/>
      <c r="H74" s="75"/>
      <c r="I74" s="75"/>
      <c r="J74" s="75"/>
      <c r="K74" s="64"/>
      <c r="N74" s="36">
        <v>518</v>
      </c>
    </row>
    <row r="75" spans="1:14" x14ac:dyDescent="0.25">
      <c r="A75" s="2"/>
      <c r="B75" s="180"/>
      <c r="C75" s="180"/>
      <c r="D75" s="116"/>
      <c r="E75" s="65"/>
      <c r="F75" s="65"/>
      <c r="G75" s="65"/>
      <c r="H75" s="65"/>
      <c r="I75" s="65"/>
      <c r="J75" s="65"/>
      <c r="N75" s="36"/>
    </row>
    <row r="76" spans="1:14" x14ac:dyDescent="0.25">
      <c r="A76" s="77" t="s">
        <v>70</v>
      </c>
      <c r="B76" s="182" t="s">
        <v>71</v>
      </c>
      <c r="C76" s="182"/>
      <c r="D76" s="121">
        <f>SUM(D77:D82)</f>
        <v>0</v>
      </c>
      <c r="E76" s="78">
        <f>SUM(E77:E82)</f>
        <v>0</v>
      </c>
      <c r="F76" s="78">
        <f t="shared" ref="F76:J76" si="13">SUM(F77:F82)</f>
        <v>0</v>
      </c>
      <c r="G76" s="78">
        <f t="shared" si="13"/>
        <v>0</v>
      </c>
      <c r="H76" s="78">
        <f t="shared" si="13"/>
        <v>0</v>
      </c>
      <c r="I76" s="78">
        <f t="shared" si="13"/>
        <v>0</v>
      </c>
      <c r="J76" s="78">
        <f t="shared" si="13"/>
        <v>0</v>
      </c>
      <c r="N76" s="36"/>
    </row>
    <row r="77" spans="1:14" x14ac:dyDescent="0.25">
      <c r="A77" s="9" t="s">
        <v>52</v>
      </c>
      <c r="B77" s="183" t="s">
        <v>72</v>
      </c>
      <c r="C77" s="183"/>
      <c r="D77" s="115">
        <f>SUM(E77:J77)</f>
        <v>0</v>
      </c>
      <c r="E77" s="63"/>
      <c r="F77" s="63"/>
      <c r="G77" s="75"/>
      <c r="H77" s="75"/>
      <c r="I77" s="75"/>
      <c r="J77" s="75"/>
      <c r="K77" s="64"/>
      <c r="N77" s="36">
        <v>518</v>
      </c>
    </row>
    <row r="78" spans="1:14" x14ac:dyDescent="0.25">
      <c r="A78" s="9" t="s">
        <v>54</v>
      </c>
      <c r="B78" s="183" t="s">
        <v>73</v>
      </c>
      <c r="C78" s="183"/>
      <c r="D78" s="115">
        <f t="shared" ref="D78:D82" si="14">SUM(E78:J78)</f>
        <v>0</v>
      </c>
      <c r="F78" s="63"/>
      <c r="G78" s="75"/>
      <c r="H78" s="75"/>
      <c r="I78" s="75"/>
      <c r="J78" s="75"/>
      <c r="K78" s="64"/>
      <c r="N78" s="36">
        <v>501</v>
      </c>
    </row>
    <row r="79" spans="1:14" x14ac:dyDescent="0.25">
      <c r="A79" s="9" t="s">
        <v>56</v>
      </c>
      <c r="B79" s="183" t="s">
        <v>74</v>
      </c>
      <c r="C79" s="183"/>
      <c r="D79" s="115">
        <f t="shared" si="14"/>
        <v>0</v>
      </c>
      <c r="E79" s="63"/>
      <c r="F79" s="63"/>
      <c r="G79" s="75"/>
      <c r="H79" s="75"/>
      <c r="I79" s="75"/>
      <c r="J79" s="75"/>
      <c r="K79" s="64"/>
      <c r="N79" s="36">
        <v>518</v>
      </c>
    </row>
    <row r="80" spans="1:14" x14ac:dyDescent="0.25">
      <c r="A80" s="9" t="s">
        <v>57</v>
      </c>
      <c r="B80" s="183" t="s">
        <v>103</v>
      </c>
      <c r="C80" s="183"/>
      <c r="D80" s="115">
        <f t="shared" si="14"/>
        <v>0</v>
      </c>
      <c r="E80" s="63"/>
      <c r="F80" s="63"/>
      <c r="G80" s="75"/>
      <c r="H80" s="75"/>
      <c r="I80" s="75"/>
      <c r="J80" s="75"/>
      <c r="K80" s="64"/>
      <c r="N80" s="36">
        <v>502</v>
      </c>
    </row>
    <row r="81" spans="1:15" x14ac:dyDescent="0.25">
      <c r="A81" s="9" t="s">
        <v>59</v>
      </c>
      <c r="B81" s="188" t="s">
        <v>181</v>
      </c>
      <c r="C81" s="188"/>
      <c r="D81" s="115">
        <f t="shared" si="14"/>
        <v>0</v>
      </c>
      <c r="E81" s="63"/>
      <c r="F81" s="63"/>
      <c r="G81" s="75"/>
      <c r="H81" s="75"/>
      <c r="I81" s="75"/>
      <c r="J81" s="75"/>
      <c r="K81" s="64"/>
      <c r="N81" s="36">
        <v>518</v>
      </c>
    </row>
    <row r="82" spans="1:15" x14ac:dyDescent="0.25">
      <c r="A82" s="9" t="s">
        <v>60</v>
      </c>
      <c r="B82" s="187" t="s">
        <v>106</v>
      </c>
      <c r="C82" s="187"/>
      <c r="D82" s="115">
        <f t="shared" si="14"/>
        <v>0</v>
      </c>
      <c r="E82" s="63"/>
      <c r="F82" s="63"/>
      <c r="G82" s="63"/>
      <c r="H82" s="63"/>
      <c r="I82" s="63"/>
      <c r="J82" s="63"/>
      <c r="K82" s="64"/>
      <c r="N82" s="36">
        <v>518</v>
      </c>
    </row>
    <row r="83" spans="1:15" x14ac:dyDescent="0.25">
      <c r="A83" s="3"/>
      <c r="B83" s="190"/>
      <c r="C83" s="190"/>
      <c r="D83" s="116"/>
      <c r="E83" s="65"/>
      <c r="F83" s="65"/>
      <c r="G83" s="65"/>
      <c r="H83" s="65"/>
      <c r="I83" s="65"/>
      <c r="J83" s="65"/>
      <c r="N83" s="36"/>
    </row>
    <row r="84" spans="1:15" x14ac:dyDescent="0.25">
      <c r="A84" s="79" t="s">
        <v>75</v>
      </c>
      <c r="B84" s="191" t="s">
        <v>76</v>
      </c>
      <c r="C84" s="191"/>
      <c r="D84" s="122">
        <f>SUM(D85:D97)</f>
        <v>0</v>
      </c>
      <c r="E84" s="65"/>
      <c r="F84" s="65"/>
      <c r="G84" s="65"/>
      <c r="H84" s="65"/>
      <c r="I84" s="65"/>
      <c r="J84" s="65"/>
      <c r="N84" s="36"/>
    </row>
    <row r="85" spans="1:15" x14ac:dyDescent="0.25">
      <c r="A85" s="9" t="s">
        <v>62</v>
      </c>
      <c r="B85" s="189" t="s">
        <v>109</v>
      </c>
      <c r="C85" s="189"/>
      <c r="D85" s="123"/>
      <c r="E85" s="80"/>
      <c r="F85" s="80"/>
      <c r="G85" s="80"/>
      <c r="H85" s="80"/>
      <c r="I85" s="80"/>
      <c r="J85" s="80"/>
      <c r="K85" s="64"/>
      <c r="N85" s="36">
        <v>513</v>
      </c>
    </row>
    <row r="86" spans="1:15" x14ac:dyDescent="0.25">
      <c r="A86" s="9" t="s">
        <v>112</v>
      </c>
      <c r="B86" s="189" t="s">
        <v>182</v>
      </c>
      <c r="C86" s="189"/>
      <c r="D86" s="123"/>
      <c r="E86" s="80"/>
      <c r="F86" s="80"/>
      <c r="G86" s="80"/>
      <c r="H86" s="80"/>
      <c r="I86" s="80"/>
      <c r="J86" s="80"/>
      <c r="K86" s="64"/>
      <c r="N86" s="36">
        <v>513</v>
      </c>
    </row>
    <row r="87" spans="1:15" x14ac:dyDescent="0.25">
      <c r="A87" s="9" t="s">
        <v>63</v>
      </c>
      <c r="B87" s="183" t="s">
        <v>77</v>
      </c>
      <c r="C87" s="183"/>
      <c r="D87" s="123"/>
      <c r="E87" s="80"/>
      <c r="F87" s="80"/>
      <c r="G87" s="80"/>
      <c r="H87" s="80"/>
      <c r="I87" s="80"/>
      <c r="J87" s="80"/>
      <c r="K87" s="64"/>
      <c r="N87" s="36">
        <v>501</v>
      </c>
    </row>
    <row r="88" spans="1:15" x14ac:dyDescent="0.25">
      <c r="A88" s="9" t="s">
        <v>65</v>
      </c>
      <c r="B88" s="183" t="s">
        <v>78</v>
      </c>
      <c r="C88" s="183"/>
      <c r="D88" s="123"/>
      <c r="E88" s="80"/>
      <c r="F88" s="80"/>
      <c r="G88" s="80"/>
      <c r="H88" s="80"/>
      <c r="I88" s="80"/>
      <c r="J88" s="80"/>
      <c r="K88" s="64"/>
      <c r="N88" s="36">
        <v>56</v>
      </c>
    </row>
    <row r="89" spans="1:15" x14ac:dyDescent="0.25">
      <c r="A89" s="9" t="s">
        <v>67</v>
      </c>
      <c r="B89" s="183" t="s">
        <v>79</v>
      </c>
      <c r="C89" s="183"/>
      <c r="D89" s="123"/>
      <c r="E89" s="80"/>
      <c r="F89" s="80"/>
      <c r="G89" s="80"/>
      <c r="H89" s="80"/>
      <c r="I89" s="80"/>
      <c r="J89" s="80"/>
      <c r="K89" s="64"/>
      <c r="N89" s="36">
        <v>518</v>
      </c>
    </row>
    <row r="90" spans="1:15" x14ac:dyDescent="0.25">
      <c r="A90" s="9" t="s">
        <v>68</v>
      </c>
      <c r="B90" s="183" t="s">
        <v>80</v>
      </c>
      <c r="C90" s="183"/>
      <c r="D90" s="123"/>
      <c r="E90" s="80"/>
      <c r="F90" s="80"/>
      <c r="G90" s="80"/>
      <c r="H90" s="80"/>
      <c r="I90" s="80"/>
      <c r="J90" s="80"/>
      <c r="K90" s="64"/>
      <c r="N90" s="36">
        <v>518</v>
      </c>
    </row>
    <row r="91" spans="1:15" x14ac:dyDescent="0.25">
      <c r="A91" s="9" t="s">
        <v>69</v>
      </c>
      <c r="B91" s="183" t="s">
        <v>81</v>
      </c>
      <c r="C91" s="183"/>
      <c r="D91" s="123"/>
      <c r="E91" s="80"/>
      <c r="F91" s="80"/>
      <c r="G91" s="80"/>
      <c r="H91" s="80"/>
      <c r="I91" s="80"/>
      <c r="J91" s="80"/>
      <c r="K91" s="64"/>
      <c r="N91" s="36">
        <v>54</v>
      </c>
    </row>
    <row r="92" spans="1:15" x14ac:dyDescent="0.25">
      <c r="A92" s="9" t="s">
        <v>110</v>
      </c>
      <c r="B92" s="189" t="s">
        <v>162</v>
      </c>
      <c r="C92" s="189"/>
      <c r="D92" s="123"/>
      <c r="E92" s="80"/>
      <c r="F92" s="80"/>
      <c r="G92" s="80"/>
      <c r="H92" s="80"/>
      <c r="I92" s="80"/>
      <c r="J92" s="80"/>
      <c r="K92" s="64"/>
      <c r="N92" s="36">
        <v>504</v>
      </c>
    </row>
    <row r="93" spans="1:15" x14ac:dyDescent="0.25">
      <c r="A93" s="9" t="s">
        <v>111</v>
      </c>
      <c r="B93" s="189" t="s">
        <v>161</v>
      </c>
      <c r="C93" s="189"/>
      <c r="D93" s="123"/>
      <c r="E93" s="80"/>
      <c r="F93" s="80"/>
      <c r="G93" s="80"/>
      <c r="H93" s="80"/>
      <c r="I93" s="80"/>
      <c r="J93" s="80"/>
      <c r="K93" s="64"/>
      <c r="N93" s="36">
        <v>511</v>
      </c>
      <c r="O93" s="81"/>
    </row>
    <row r="94" spans="1:15" x14ac:dyDescent="0.25">
      <c r="A94" s="9" t="s">
        <v>113</v>
      </c>
      <c r="B94" s="189" t="s">
        <v>264</v>
      </c>
      <c r="C94" s="189"/>
      <c r="D94" s="123"/>
      <c r="E94" s="80"/>
      <c r="F94" s="80"/>
      <c r="G94" s="80"/>
      <c r="H94" s="80"/>
      <c r="I94" s="80"/>
      <c r="J94" s="80"/>
      <c r="K94" s="64"/>
      <c r="N94" s="36">
        <v>525</v>
      </c>
    </row>
    <row r="95" spans="1:15" x14ac:dyDescent="0.25">
      <c r="A95" s="9" t="s">
        <v>114</v>
      </c>
      <c r="B95" s="189" t="s">
        <v>265</v>
      </c>
      <c r="C95" s="189"/>
      <c r="D95" s="123"/>
      <c r="E95" s="80"/>
      <c r="F95" s="80"/>
      <c r="G95" s="80"/>
      <c r="H95" s="80"/>
      <c r="I95" s="80"/>
      <c r="J95" s="80"/>
      <c r="K95" s="64"/>
      <c r="N95" s="36">
        <v>527</v>
      </c>
    </row>
    <row r="96" spans="1:15" x14ac:dyDescent="0.25">
      <c r="A96" s="9" t="s">
        <v>115</v>
      </c>
      <c r="B96" s="192" t="s">
        <v>291</v>
      </c>
      <c r="C96" s="192"/>
      <c r="D96" s="123"/>
      <c r="E96" s="80"/>
      <c r="F96" s="80"/>
      <c r="G96" s="80"/>
      <c r="H96" s="80"/>
      <c r="I96" s="80"/>
      <c r="J96" s="80"/>
      <c r="K96" s="64"/>
      <c r="N96" s="36">
        <v>528</v>
      </c>
    </row>
    <row r="97" spans="1:14" x14ac:dyDescent="0.25">
      <c r="A97" s="9" t="s">
        <v>116</v>
      </c>
      <c r="B97" s="192" t="s">
        <v>117</v>
      </c>
      <c r="C97" s="192"/>
      <c r="D97" s="123"/>
      <c r="E97" s="80"/>
      <c r="F97" s="80"/>
      <c r="G97" s="80"/>
      <c r="H97" s="80"/>
      <c r="I97" s="80"/>
      <c r="J97" s="80"/>
      <c r="K97" s="64"/>
      <c r="N97" s="36">
        <v>54</v>
      </c>
    </row>
    <row r="98" spans="1:14" x14ac:dyDescent="0.25">
      <c r="A98" s="3"/>
      <c r="B98" s="82"/>
      <c r="C98" s="82"/>
      <c r="D98" s="116"/>
      <c r="E98" s="65"/>
      <c r="F98" s="65"/>
      <c r="G98" s="65"/>
      <c r="H98" s="65"/>
      <c r="I98" s="65"/>
      <c r="J98" s="65"/>
    </row>
    <row r="99" spans="1:14" x14ac:dyDescent="0.25">
      <c r="A99" s="83"/>
      <c r="B99" s="193" t="s">
        <v>280</v>
      </c>
      <c r="C99" s="193"/>
      <c r="D99" s="124">
        <f>SUM(D15,D32,D76,D84)</f>
        <v>0</v>
      </c>
      <c r="E99" s="65"/>
      <c r="F99" s="65"/>
      <c r="G99" s="65"/>
      <c r="H99" s="65"/>
      <c r="I99" s="65"/>
      <c r="J99" s="65"/>
    </row>
    <row r="100" spans="1:14" x14ac:dyDescent="0.25">
      <c r="A100" s="2"/>
      <c r="B100" s="85"/>
      <c r="C100" s="86"/>
      <c r="D100" s="116"/>
      <c r="E100" s="65"/>
      <c r="F100" s="65"/>
      <c r="G100" s="65"/>
      <c r="H100" s="65"/>
      <c r="I100" s="65"/>
      <c r="J100" s="65"/>
    </row>
    <row r="101" spans="1:14" ht="18" x14ac:dyDescent="0.25">
      <c r="A101" s="194" t="s">
        <v>83</v>
      </c>
      <c r="B101" s="194"/>
      <c r="C101" s="87"/>
      <c r="D101" s="116"/>
      <c r="E101" s="65"/>
      <c r="F101" s="65"/>
      <c r="G101" s="65"/>
      <c r="H101" s="65"/>
      <c r="I101" s="65"/>
      <c r="J101" s="65"/>
    </row>
    <row r="102" spans="1:14" x14ac:dyDescent="0.25">
      <c r="A102" s="88"/>
      <c r="B102" s="89"/>
      <c r="C102" s="90"/>
      <c r="D102" s="116"/>
      <c r="E102" s="65"/>
      <c r="F102" s="65"/>
      <c r="G102" s="65"/>
      <c r="H102" s="65"/>
      <c r="I102" s="65"/>
      <c r="J102" s="65"/>
    </row>
    <row r="103" spans="1:14" x14ac:dyDescent="0.25">
      <c r="A103" s="91" t="s">
        <v>82</v>
      </c>
      <c r="B103" s="195" t="s">
        <v>84</v>
      </c>
      <c r="C103" s="195"/>
      <c r="D103" s="125">
        <f>SUM(D104,D110,D111)</f>
        <v>0</v>
      </c>
      <c r="E103" s="80"/>
      <c r="F103" s="80"/>
      <c r="G103" s="80"/>
      <c r="H103" s="80"/>
      <c r="I103" s="80"/>
      <c r="J103" s="80"/>
      <c r="K103" s="64"/>
    </row>
    <row r="104" spans="1:14" x14ac:dyDescent="0.25">
      <c r="A104" s="92" t="s">
        <v>218</v>
      </c>
      <c r="B104" s="197" t="s">
        <v>187</v>
      </c>
      <c r="C104" s="198"/>
      <c r="D104" s="126">
        <f>SUM(D105:D107,D108,D109:D109)</f>
        <v>0</v>
      </c>
      <c r="E104" s="80"/>
      <c r="F104" s="80"/>
      <c r="G104" s="80"/>
      <c r="H104" s="80"/>
      <c r="I104" s="80"/>
      <c r="J104" s="80"/>
      <c r="K104" s="64"/>
    </row>
    <row r="105" spans="1:14" x14ac:dyDescent="0.25">
      <c r="A105" s="9" t="s">
        <v>239</v>
      </c>
      <c r="B105" s="196" t="s">
        <v>294</v>
      </c>
      <c r="C105" s="196"/>
      <c r="D105" s="123"/>
      <c r="E105" s="80"/>
      <c r="F105" s="80"/>
      <c r="G105" s="80"/>
      <c r="H105" s="80"/>
      <c r="I105" s="80"/>
      <c r="J105" s="80"/>
      <c r="K105" s="64"/>
    </row>
    <row r="106" spans="1:14" x14ac:dyDescent="0.25">
      <c r="A106" s="9" t="s">
        <v>238</v>
      </c>
      <c r="B106" s="196" t="s">
        <v>85</v>
      </c>
      <c r="C106" s="196"/>
      <c r="D106" s="123"/>
      <c r="E106" s="80"/>
      <c r="F106" s="80"/>
      <c r="G106" s="80"/>
      <c r="H106" s="80"/>
      <c r="I106" s="80"/>
      <c r="J106" s="80"/>
      <c r="K106" s="64"/>
    </row>
    <row r="107" spans="1:14" x14ac:dyDescent="0.25">
      <c r="A107" s="9" t="s">
        <v>237</v>
      </c>
      <c r="B107" s="196" t="s">
        <v>295</v>
      </c>
      <c r="C107" s="196"/>
      <c r="D107" s="123"/>
      <c r="E107" s="80"/>
      <c r="F107" s="80"/>
      <c r="G107" s="80"/>
      <c r="H107" s="80"/>
      <c r="I107" s="80"/>
      <c r="J107" s="80"/>
      <c r="K107" s="64"/>
    </row>
    <row r="108" spans="1:14" x14ac:dyDescent="0.25">
      <c r="A108" s="9" t="s">
        <v>236</v>
      </c>
      <c r="B108" s="196" t="s">
        <v>296</v>
      </c>
      <c r="C108" s="196"/>
      <c r="D108" s="123"/>
      <c r="E108" s="80"/>
      <c r="F108" s="80"/>
      <c r="G108" s="80"/>
      <c r="H108" s="80"/>
      <c r="I108" s="80"/>
      <c r="J108" s="80"/>
      <c r="K108" s="64"/>
    </row>
    <row r="109" spans="1:14" x14ac:dyDescent="0.25">
      <c r="A109" s="9" t="s">
        <v>235</v>
      </c>
      <c r="B109" s="196" t="s">
        <v>297</v>
      </c>
      <c r="C109" s="196"/>
      <c r="D109" s="123"/>
      <c r="E109" s="80"/>
      <c r="F109" s="80"/>
      <c r="G109" s="80"/>
      <c r="H109" s="80"/>
      <c r="I109" s="80"/>
      <c r="J109" s="80"/>
      <c r="K109" s="64"/>
    </row>
    <row r="110" spans="1:14" x14ac:dyDescent="0.25">
      <c r="A110" s="93" t="s">
        <v>219</v>
      </c>
      <c r="B110" s="203" t="s">
        <v>188</v>
      </c>
      <c r="C110" s="204"/>
      <c r="D110" s="124"/>
      <c r="E110" s="80"/>
      <c r="F110" s="80"/>
      <c r="G110" s="80"/>
      <c r="H110" s="80"/>
      <c r="I110" s="80"/>
      <c r="J110" s="80"/>
      <c r="K110" s="64"/>
    </row>
    <row r="111" spans="1:14" x14ac:dyDescent="0.25">
      <c r="A111" s="94" t="s">
        <v>220</v>
      </c>
      <c r="B111" s="203" t="s">
        <v>189</v>
      </c>
      <c r="C111" s="204"/>
      <c r="D111" s="124"/>
      <c r="E111" s="80"/>
      <c r="F111" s="80"/>
      <c r="G111" s="80"/>
      <c r="H111" s="80"/>
      <c r="I111" s="80"/>
      <c r="J111" s="80"/>
      <c r="K111" s="64"/>
    </row>
    <row r="112" spans="1:14" ht="10.5" customHeight="1" x14ac:dyDescent="0.25">
      <c r="A112" s="3"/>
      <c r="B112" s="4"/>
      <c r="C112" s="5"/>
      <c r="D112" s="116"/>
      <c r="E112" s="65"/>
      <c r="F112" s="65"/>
      <c r="G112" s="65"/>
      <c r="H112" s="65"/>
      <c r="I112" s="65"/>
      <c r="J112" s="65"/>
    </row>
    <row r="113" spans="1:11" x14ac:dyDescent="0.25">
      <c r="A113" s="91" t="s">
        <v>87</v>
      </c>
      <c r="B113" s="201" t="s">
        <v>193</v>
      </c>
      <c r="C113" s="202"/>
      <c r="D113" s="125">
        <f>SUM(D114:D117,D120,D125)</f>
        <v>0</v>
      </c>
      <c r="E113" s="80"/>
      <c r="F113" s="80"/>
      <c r="G113" s="80"/>
      <c r="H113" s="80"/>
      <c r="I113" s="80"/>
      <c r="J113" s="80"/>
      <c r="K113" s="64"/>
    </row>
    <row r="114" spans="1:11" ht="50.25" customHeight="1" x14ac:dyDescent="0.25">
      <c r="A114" s="76" t="s">
        <v>221</v>
      </c>
      <c r="B114" s="205" t="s">
        <v>224</v>
      </c>
      <c r="C114" s="205"/>
      <c r="D114" s="127"/>
      <c r="E114" s="80"/>
      <c r="F114" s="80"/>
      <c r="G114" s="80"/>
      <c r="H114" s="80"/>
      <c r="I114" s="80"/>
      <c r="J114" s="80"/>
      <c r="K114" s="64"/>
    </row>
    <row r="115" spans="1:11" x14ac:dyDescent="0.25">
      <c r="A115" s="9" t="s">
        <v>223</v>
      </c>
      <c r="B115" s="199" t="s">
        <v>195</v>
      </c>
      <c r="C115" s="199"/>
      <c r="D115" s="123"/>
      <c r="E115" s="80"/>
      <c r="F115" s="80"/>
      <c r="G115" s="80"/>
      <c r="H115" s="80"/>
      <c r="I115" s="80"/>
      <c r="J115" s="80"/>
      <c r="K115" s="64"/>
    </row>
    <row r="116" spans="1:11" x14ac:dyDescent="0.25">
      <c r="A116" s="9" t="s">
        <v>225</v>
      </c>
      <c r="B116" s="200" t="s">
        <v>196</v>
      </c>
      <c r="C116" s="200"/>
      <c r="D116" s="123"/>
      <c r="E116" s="80"/>
      <c r="F116" s="80"/>
      <c r="G116" s="80"/>
      <c r="H116" s="80"/>
      <c r="I116" s="80"/>
      <c r="J116" s="80"/>
      <c r="K116" s="64"/>
    </row>
    <row r="117" spans="1:11" x14ac:dyDescent="0.25">
      <c r="A117" s="9" t="s">
        <v>226</v>
      </c>
      <c r="B117" s="200" t="s">
        <v>197</v>
      </c>
      <c r="C117" s="200"/>
      <c r="D117" s="128">
        <f>SUM(D118:D119)</f>
        <v>0</v>
      </c>
      <c r="E117" s="80"/>
      <c r="F117" s="80"/>
      <c r="G117" s="80"/>
      <c r="H117" s="80"/>
      <c r="I117" s="80"/>
      <c r="J117" s="80"/>
      <c r="K117" s="64"/>
    </row>
    <row r="118" spans="1:11" x14ac:dyDescent="0.25">
      <c r="A118" s="9"/>
      <c r="B118" s="200" t="s">
        <v>227</v>
      </c>
      <c r="C118" s="200"/>
      <c r="D118" s="123"/>
      <c r="E118" s="80"/>
      <c r="F118" s="80"/>
      <c r="G118" s="80"/>
      <c r="H118" s="80"/>
      <c r="I118" s="80"/>
      <c r="J118" s="80"/>
      <c r="K118" s="64"/>
    </row>
    <row r="119" spans="1:11" x14ac:dyDescent="0.25">
      <c r="A119" s="9"/>
      <c r="B119" s="200" t="s">
        <v>228</v>
      </c>
      <c r="C119" s="200"/>
      <c r="D119" s="123"/>
      <c r="E119" s="80"/>
      <c r="F119" s="80"/>
      <c r="G119" s="80"/>
      <c r="H119" s="80"/>
      <c r="I119" s="80"/>
      <c r="J119" s="80"/>
      <c r="K119" s="64"/>
    </row>
    <row r="120" spans="1:11" ht="15" customHeight="1" x14ac:dyDescent="0.25">
      <c r="A120" s="9" t="s">
        <v>229</v>
      </c>
      <c r="B120" s="206" t="s">
        <v>198</v>
      </c>
      <c r="C120" s="207"/>
      <c r="D120" s="128">
        <f>SUM(D121:D124)</f>
        <v>0</v>
      </c>
      <c r="E120" s="80"/>
      <c r="F120" s="80"/>
      <c r="G120" s="80"/>
      <c r="H120" s="80"/>
      <c r="I120" s="80"/>
      <c r="J120" s="80"/>
      <c r="K120" s="64"/>
    </row>
    <row r="121" spans="1:11" x14ac:dyDescent="0.25">
      <c r="A121" s="9"/>
      <c r="B121" s="200" t="s">
        <v>230</v>
      </c>
      <c r="C121" s="200"/>
      <c r="D121" s="123"/>
      <c r="E121" s="80"/>
      <c r="F121" s="80"/>
      <c r="G121" s="80"/>
      <c r="H121" s="80"/>
      <c r="I121" s="80"/>
      <c r="J121" s="80"/>
      <c r="K121" s="64"/>
    </row>
    <row r="122" spans="1:11" x14ac:dyDescent="0.25">
      <c r="A122" s="9"/>
      <c r="B122" s="200" t="s">
        <v>231</v>
      </c>
      <c r="C122" s="200"/>
      <c r="D122" s="123"/>
      <c r="E122" s="80"/>
      <c r="F122" s="80"/>
      <c r="G122" s="80"/>
      <c r="H122" s="80"/>
      <c r="I122" s="80"/>
      <c r="J122" s="80"/>
      <c r="K122" s="64"/>
    </row>
    <row r="123" spans="1:11" x14ac:dyDescent="0.25">
      <c r="A123" s="9"/>
      <c r="B123" s="200" t="s">
        <v>232</v>
      </c>
      <c r="C123" s="200"/>
      <c r="D123" s="123"/>
      <c r="E123" s="80"/>
      <c r="F123" s="80"/>
      <c r="G123" s="80"/>
      <c r="H123" s="80"/>
      <c r="I123" s="80"/>
      <c r="J123" s="80"/>
      <c r="K123" s="64"/>
    </row>
    <row r="124" spans="1:11" x14ac:dyDescent="0.25">
      <c r="A124" s="9"/>
      <c r="B124" s="200" t="s">
        <v>233</v>
      </c>
      <c r="C124" s="200"/>
      <c r="D124" s="123"/>
      <c r="E124" s="80"/>
      <c r="F124" s="80"/>
      <c r="G124" s="80"/>
      <c r="H124" s="80"/>
      <c r="I124" s="80"/>
      <c r="J124" s="80"/>
      <c r="K124" s="64"/>
    </row>
    <row r="125" spans="1:11" x14ac:dyDescent="0.25">
      <c r="A125" s="9" t="s">
        <v>244</v>
      </c>
      <c r="B125" s="196" t="s">
        <v>245</v>
      </c>
      <c r="C125" s="196"/>
      <c r="D125" s="123"/>
      <c r="E125" s="80"/>
      <c r="F125" s="80"/>
      <c r="G125" s="80"/>
      <c r="H125" s="80"/>
      <c r="I125" s="80"/>
      <c r="J125" s="80"/>
      <c r="K125" s="64"/>
    </row>
    <row r="126" spans="1:11" ht="10.5" customHeight="1" x14ac:dyDescent="0.25">
      <c r="A126" s="3"/>
      <c r="B126" s="209"/>
      <c r="C126" s="209"/>
      <c r="D126" s="129"/>
      <c r="E126" s="80"/>
      <c r="F126" s="80"/>
      <c r="G126" s="80"/>
      <c r="H126" s="80"/>
      <c r="I126" s="80"/>
      <c r="J126" s="80"/>
      <c r="K126" s="95"/>
    </row>
    <row r="127" spans="1:11" x14ac:dyDescent="0.25">
      <c r="A127" s="15" t="s">
        <v>88</v>
      </c>
      <c r="B127" s="208" t="s">
        <v>86</v>
      </c>
      <c r="C127" s="208"/>
      <c r="D127" s="125">
        <f>SUM(D128:D129,D133:D134)</f>
        <v>0</v>
      </c>
      <c r="E127" s="80"/>
      <c r="F127" s="80"/>
      <c r="G127" s="80"/>
      <c r="H127" s="80"/>
      <c r="I127" s="80"/>
      <c r="J127" s="80"/>
      <c r="K127" s="64"/>
    </row>
    <row r="128" spans="1:11" x14ac:dyDescent="0.25">
      <c r="A128" s="9" t="s">
        <v>191</v>
      </c>
      <c r="B128" s="171" t="s">
        <v>200</v>
      </c>
      <c r="C128" s="171"/>
      <c r="D128" s="124"/>
      <c r="E128" s="80"/>
      <c r="F128" s="80"/>
      <c r="G128" s="80"/>
      <c r="H128" s="80"/>
      <c r="I128" s="80"/>
      <c r="J128" s="80"/>
      <c r="K128" s="64"/>
    </row>
    <row r="129" spans="1:11" x14ac:dyDescent="0.25">
      <c r="A129" s="9" t="s">
        <v>190</v>
      </c>
      <c r="B129" s="171" t="s">
        <v>201</v>
      </c>
      <c r="C129" s="171"/>
      <c r="D129" s="126">
        <f>SUM(D130:D132)</f>
        <v>0</v>
      </c>
      <c r="E129" s="80"/>
      <c r="F129" s="80"/>
      <c r="G129" s="80"/>
      <c r="H129" s="80"/>
      <c r="I129" s="80"/>
      <c r="J129" s="80"/>
      <c r="K129" s="64"/>
    </row>
    <row r="130" spans="1:11" x14ac:dyDescent="0.25">
      <c r="A130" s="9"/>
      <c r="B130" s="210" t="s">
        <v>240</v>
      </c>
      <c r="C130" s="211"/>
      <c r="D130" s="124"/>
      <c r="E130" s="80"/>
      <c r="F130" s="80"/>
      <c r="G130" s="80"/>
      <c r="H130" s="80"/>
      <c r="I130" s="80"/>
      <c r="J130" s="80"/>
      <c r="K130" s="64"/>
    </row>
    <row r="131" spans="1:11" x14ac:dyDescent="0.25">
      <c r="A131" s="9"/>
      <c r="B131" s="210" t="s">
        <v>241</v>
      </c>
      <c r="C131" s="211"/>
      <c r="D131" s="124"/>
      <c r="E131" s="80"/>
      <c r="F131" s="80"/>
      <c r="G131" s="80"/>
      <c r="H131" s="80"/>
      <c r="I131" s="80"/>
      <c r="J131" s="80"/>
      <c r="K131" s="64"/>
    </row>
    <row r="132" spans="1:11" x14ac:dyDescent="0.25">
      <c r="A132" s="9"/>
      <c r="B132" s="210" t="s">
        <v>242</v>
      </c>
      <c r="C132" s="211"/>
      <c r="D132" s="124"/>
      <c r="E132" s="80"/>
      <c r="F132" s="80"/>
      <c r="G132" s="80"/>
      <c r="H132" s="80"/>
      <c r="I132" s="80"/>
      <c r="J132" s="80"/>
      <c r="K132" s="64"/>
    </row>
    <row r="133" spans="1:11" x14ac:dyDescent="0.25">
      <c r="A133" s="9" t="s">
        <v>222</v>
      </c>
      <c r="B133" s="171" t="s">
        <v>202</v>
      </c>
      <c r="C133" s="171"/>
      <c r="D133" s="123"/>
      <c r="E133" s="80"/>
      <c r="F133" s="80"/>
      <c r="G133" s="80"/>
      <c r="H133" s="80"/>
      <c r="I133" s="80"/>
      <c r="J133" s="80"/>
      <c r="K133" s="64"/>
    </row>
    <row r="134" spans="1:11" x14ac:dyDescent="0.25">
      <c r="A134" s="9" t="s">
        <v>234</v>
      </c>
      <c r="B134" s="171" t="s">
        <v>203</v>
      </c>
      <c r="C134" s="171"/>
      <c r="D134" s="123"/>
      <c r="E134" s="80"/>
      <c r="F134" s="80"/>
      <c r="G134" s="80"/>
      <c r="H134" s="80"/>
      <c r="I134" s="80"/>
      <c r="J134" s="80"/>
      <c r="K134" s="64"/>
    </row>
    <row r="135" spans="1:11" ht="12" customHeight="1" x14ac:dyDescent="0.25">
      <c r="A135" s="3"/>
      <c r="B135" s="217"/>
      <c r="C135" s="217"/>
      <c r="D135" s="116"/>
      <c r="E135" s="65"/>
      <c r="F135" s="65"/>
      <c r="G135" s="65"/>
      <c r="H135" s="65"/>
      <c r="I135" s="65"/>
      <c r="J135" s="65"/>
    </row>
    <row r="136" spans="1:11" ht="15" customHeight="1" x14ac:dyDescent="0.25">
      <c r="A136" s="96"/>
      <c r="B136" s="213" t="s">
        <v>186</v>
      </c>
      <c r="C136" s="213"/>
      <c r="D136" s="126">
        <f>SUM(D103,D113,D127)</f>
        <v>0</v>
      </c>
      <c r="E136" s="65"/>
      <c r="F136" s="65"/>
      <c r="G136" s="65"/>
      <c r="H136" s="65"/>
      <c r="I136" s="65"/>
      <c r="J136" s="65"/>
    </row>
    <row r="137" spans="1:11" x14ac:dyDescent="0.25">
      <c r="A137" s="3"/>
      <c r="B137" s="218"/>
      <c r="C137" s="218"/>
      <c r="D137" s="130"/>
      <c r="E137" s="65"/>
      <c r="F137" s="65"/>
      <c r="G137" s="65"/>
      <c r="H137" s="65"/>
      <c r="I137" s="65"/>
      <c r="J137" s="65"/>
    </row>
    <row r="138" spans="1:11" x14ac:dyDescent="0.25">
      <c r="A138" s="96"/>
      <c r="B138" s="214" t="s">
        <v>217</v>
      </c>
      <c r="C138" s="214"/>
      <c r="D138" s="131">
        <f>D99-D136</f>
        <v>0</v>
      </c>
      <c r="E138" s="65"/>
      <c r="F138" s="65"/>
      <c r="G138" s="65"/>
      <c r="H138" s="65"/>
      <c r="I138" s="65"/>
      <c r="J138" s="65"/>
    </row>
    <row r="139" spans="1:11" x14ac:dyDescent="0.25">
      <c r="A139" s="98"/>
      <c r="B139" s="215"/>
      <c r="C139" s="215"/>
      <c r="D139" s="130"/>
      <c r="E139" s="65"/>
      <c r="F139" s="65"/>
      <c r="G139" s="65"/>
      <c r="H139" s="65"/>
      <c r="I139" s="65"/>
      <c r="J139" s="65"/>
    </row>
    <row r="140" spans="1:11" x14ac:dyDescent="0.25">
      <c r="A140" s="96"/>
      <c r="B140" s="216" t="s">
        <v>279</v>
      </c>
      <c r="C140" s="216"/>
      <c r="D140" s="126">
        <f>SUM(D15,D32,D76)</f>
        <v>0</v>
      </c>
      <c r="E140" s="65"/>
      <c r="F140" s="65"/>
      <c r="G140" s="65"/>
      <c r="H140" s="65"/>
      <c r="I140" s="65"/>
      <c r="J140" s="65"/>
    </row>
    <row r="141" spans="1:11" x14ac:dyDescent="0.25">
      <c r="A141" s="99"/>
      <c r="B141" s="190"/>
      <c r="C141" s="190"/>
      <c r="D141" s="97"/>
      <c r="E141" s="65"/>
      <c r="F141" s="65"/>
      <c r="G141" s="65"/>
      <c r="H141" s="65"/>
      <c r="I141" s="65"/>
      <c r="J141" s="65"/>
    </row>
    <row r="142" spans="1:11" ht="15.75" x14ac:dyDescent="0.25">
      <c r="A142" s="100"/>
      <c r="B142" s="212" t="s">
        <v>89</v>
      </c>
      <c r="C142" s="212"/>
      <c r="D142" s="84"/>
      <c r="E142" s="65"/>
      <c r="F142" s="65"/>
      <c r="G142" s="65"/>
      <c r="H142" s="65"/>
      <c r="I142" s="65"/>
      <c r="J142" s="65"/>
    </row>
    <row r="143" spans="1:11" x14ac:dyDescent="0.25">
      <c r="A143" s="65"/>
      <c r="B143" s="63" t="s">
        <v>243</v>
      </c>
      <c r="C143" s="63"/>
      <c r="D143" s="112">
        <f>IF(D99&lt;&gt;0,D142/D99,0)</f>
        <v>0</v>
      </c>
      <c r="E143" s="65"/>
      <c r="F143" s="65"/>
      <c r="G143" s="65"/>
      <c r="H143" s="65"/>
      <c r="I143" s="65"/>
      <c r="J143" s="65"/>
    </row>
    <row r="144" spans="1:11" x14ac:dyDescent="0.25">
      <c r="B144" s="101" t="str">
        <f>IF(D142&gt;D138, "Dotace nesmí být vyšší než rozdíl mezi náklady a zdroji financování - projekt nesmí být ziskový.", "OK")</f>
        <v>OK</v>
      </c>
      <c r="C144" s="101"/>
      <c r="D144" s="101"/>
      <c r="E144" s="102"/>
    </row>
    <row r="145" spans="2:5" x14ac:dyDescent="0.25">
      <c r="B145" s="103" t="str">
        <f>IF(D142&gt;D140, "Dotace nesmí být vyšší než uznatelné náklady celkem - dotaci nelze čerpat na neuznatelné náklady!", "OK")</f>
        <v>OK</v>
      </c>
      <c r="C145" s="103"/>
      <c r="D145" s="103"/>
      <c r="E145" s="102"/>
    </row>
    <row r="146" spans="2:5" x14ac:dyDescent="0.25">
      <c r="B146" s="140" t="str">
        <f>IF(D143&gt;70%, "Dotace nesmí být vyšší než 70 % z celkových nákladů.", "OK")</f>
        <v>OK</v>
      </c>
      <c r="C146" s="140"/>
      <c r="D146" s="140"/>
      <c r="E146" s="102"/>
    </row>
    <row r="147" spans="2:5" x14ac:dyDescent="0.25">
      <c r="B147" s="141"/>
      <c r="C147" s="141"/>
      <c r="D147" s="141"/>
      <c r="E147" s="107"/>
    </row>
  </sheetData>
  <sheetProtection sheet="1" objects="1" scenarios="1"/>
  <autoFilter ref="L1:L142" xr:uid="{5962C960-521F-44D9-85D7-FB155A8FA353}"/>
  <mergeCells count="134">
    <mergeCell ref="B128:C128"/>
    <mergeCell ref="B129:C129"/>
    <mergeCell ref="B130:C130"/>
    <mergeCell ref="B131:C131"/>
    <mergeCell ref="B132:C132"/>
    <mergeCell ref="B141:C141"/>
    <mergeCell ref="B142:C142"/>
    <mergeCell ref="B136:C136"/>
    <mergeCell ref="B133:C133"/>
    <mergeCell ref="B134:C134"/>
    <mergeCell ref="B138:C138"/>
    <mergeCell ref="B139:C139"/>
    <mergeCell ref="B140:C140"/>
    <mergeCell ref="B135:C135"/>
    <mergeCell ref="B137:C137"/>
    <mergeCell ref="B119:C119"/>
    <mergeCell ref="B114:C114"/>
    <mergeCell ref="B121:C121"/>
    <mergeCell ref="B122:C122"/>
    <mergeCell ref="B123:C123"/>
    <mergeCell ref="B124:C124"/>
    <mergeCell ref="B120:C120"/>
    <mergeCell ref="B127:C127"/>
    <mergeCell ref="B125:C125"/>
    <mergeCell ref="B126:C126"/>
    <mergeCell ref="B115:C115"/>
    <mergeCell ref="B116:C116"/>
    <mergeCell ref="B117:C117"/>
    <mergeCell ref="B118:C118"/>
    <mergeCell ref="B107:C107"/>
    <mergeCell ref="B108:C108"/>
    <mergeCell ref="B109:C109"/>
    <mergeCell ref="B113:C113"/>
    <mergeCell ref="B110:C110"/>
    <mergeCell ref="B111:C111"/>
    <mergeCell ref="B97:C97"/>
    <mergeCell ref="B99:C99"/>
    <mergeCell ref="A101:B101"/>
    <mergeCell ref="B103:C103"/>
    <mergeCell ref="B105:C105"/>
    <mergeCell ref="B106:C106"/>
    <mergeCell ref="B91:C91"/>
    <mergeCell ref="B92:C92"/>
    <mergeCell ref="B93:C93"/>
    <mergeCell ref="B94:C94"/>
    <mergeCell ref="B95:C95"/>
    <mergeCell ref="B96:C96"/>
    <mergeCell ref="B104:C104"/>
    <mergeCell ref="B85:C85"/>
    <mergeCell ref="B86:C86"/>
    <mergeCell ref="B87:C87"/>
    <mergeCell ref="B88:C88"/>
    <mergeCell ref="B89:C89"/>
    <mergeCell ref="B90:C90"/>
    <mergeCell ref="B80:C80"/>
    <mergeCell ref="B81:C81"/>
    <mergeCell ref="B82:C82"/>
    <mergeCell ref="B83:C83"/>
    <mergeCell ref="B84:C84"/>
    <mergeCell ref="B74:C74"/>
    <mergeCell ref="B75:C75"/>
    <mergeCell ref="B76:C76"/>
    <mergeCell ref="B77:C77"/>
    <mergeCell ref="B78:C78"/>
    <mergeCell ref="B79:C79"/>
    <mergeCell ref="B69:C69"/>
    <mergeCell ref="B72:C72"/>
    <mergeCell ref="B71:C71"/>
    <mergeCell ref="B73:C73"/>
    <mergeCell ref="B70:C70"/>
    <mergeCell ref="B63:C63"/>
    <mergeCell ref="B64:C64"/>
    <mergeCell ref="B65:C65"/>
    <mergeCell ref="B66:C66"/>
    <mergeCell ref="B67:C67"/>
    <mergeCell ref="B68:C68"/>
    <mergeCell ref="B56:C56"/>
    <mergeCell ref="B58:C58"/>
    <mergeCell ref="B59:C59"/>
    <mergeCell ref="B60:C60"/>
    <mergeCell ref="B61:C61"/>
    <mergeCell ref="B62:C62"/>
    <mergeCell ref="B57:C57"/>
    <mergeCell ref="B48:C48"/>
    <mergeCell ref="B49:C49"/>
    <mergeCell ref="B52:C52"/>
    <mergeCell ref="B53:C53"/>
    <mergeCell ref="B54:C54"/>
    <mergeCell ref="B55:C55"/>
    <mergeCell ref="B42:C42"/>
    <mergeCell ref="B43:C43"/>
    <mergeCell ref="B44:C44"/>
    <mergeCell ref="B46:C46"/>
    <mergeCell ref="B47:C47"/>
    <mergeCell ref="B50:C50"/>
    <mergeCell ref="B51:C51"/>
    <mergeCell ref="B45:C45"/>
    <mergeCell ref="B22:C22"/>
    <mergeCell ref="B23:C23"/>
    <mergeCell ref="B24:C24"/>
    <mergeCell ref="B25:C25"/>
    <mergeCell ref="B26:C26"/>
    <mergeCell ref="B38:C38"/>
    <mergeCell ref="B41:C41"/>
    <mergeCell ref="B33:C33"/>
    <mergeCell ref="B34:C34"/>
    <mergeCell ref="B35:C35"/>
    <mergeCell ref="B36:C36"/>
    <mergeCell ref="B37:C37"/>
    <mergeCell ref="B39:C39"/>
    <mergeCell ref="B146:D146"/>
    <mergeCell ref="B147:D147"/>
    <mergeCell ref="C4:G4"/>
    <mergeCell ref="C6:G6"/>
    <mergeCell ref="C7:G7"/>
    <mergeCell ref="C8:G8"/>
    <mergeCell ref="D10:E10"/>
    <mergeCell ref="F10:G10"/>
    <mergeCell ref="C9:G9"/>
    <mergeCell ref="C5:G5"/>
    <mergeCell ref="A13:C13"/>
    <mergeCell ref="B14:C14"/>
    <mergeCell ref="B16:C16"/>
    <mergeCell ref="B17:C17"/>
    <mergeCell ref="B18:C18"/>
    <mergeCell ref="B19:C19"/>
    <mergeCell ref="B27:C27"/>
    <mergeCell ref="B28:C28"/>
    <mergeCell ref="B29:C29"/>
    <mergeCell ref="B20:C20"/>
    <mergeCell ref="B30:C30"/>
    <mergeCell ref="B31:C31"/>
    <mergeCell ref="B32:C32"/>
    <mergeCell ref="B21:C21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2FD526F9-26C1-4312-8CB2-C8777B8103C8}">
          <x14:formula1>
            <xm:f>'4. Data'!$A$2:$A$5</xm:f>
          </x14:formula1>
          <xm:sqref>C6:G6</xm:sqref>
        </x14:dataValidation>
        <x14:dataValidation type="list" showInputMessage="1" showErrorMessage="1" xr:uid="{268FD8A9-EBDE-4A23-B5A6-28038F66F816}">
          <x14:formula1>
            <xm:f>'4. Data'!$A$8:$A$12</xm:f>
          </x14:formula1>
          <xm:sqref>C9:G9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C0CEC-39FB-4DAA-9BFE-4D41CFD1899C}">
  <sheetPr>
    <pageSetUpPr fitToPage="1"/>
  </sheetPr>
  <dimension ref="A1:M146"/>
  <sheetViews>
    <sheetView workbookViewId="0">
      <selection activeCell="D31" sqref="D31"/>
    </sheetView>
  </sheetViews>
  <sheetFormatPr defaultRowHeight="15" x14ac:dyDescent="0.25"/>
  <cols>
    <col min="2" max="2" width="11.28515625" customWidth="1"/>
    <col min="4" max="4" width="9.5703125" customWidth="1"/>
    <col min="5" max="5" width="9.140625" customWidth="1"/>
    <col min="6" max="7" width="10.42578125" customWidth="1"/>
    <col min="8" max="8" width="9.7109375" customWidth="1"/>
    <col min="10" max="10" width="10" customWidth="1"/>
    <col min="13" max="13" width="12.140625" customWidth="1"/>
  </cols>
  <sheetData>
    <row r="1" spans="1:13" ht="23.25" x14ac:dyDescent="0.35">
      <c r="A1" s="22" t="s">
        <v>259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7.4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29.45" customHeight="1" x14ac:dyDescent="0.25">
      <c r="A3" s="220" t="s">
        <v>306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</row>
    <row r="4" spans="1:13" x14ac:dyDescent="0.25">
      <c r="A4" s="21" t="s">
        <v>271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3" x14ac:dyDescent="0.25">
      <c r="A5" s="104" t="s">
        <v>274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x14ac:dyDescent="0.25">
      <c r="A6" s="104" t="s">
        <v>275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 ht="27.95" customHeight="1" x14ac:dyDescent="0.25">
      <c r="A8" s="219" t="s">
        <v>272</v>
      </c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</row>
    <row r="9" spans="1:13" ht="27.95" customHeight="1" x14ac:dyDescent="0.25">
      <c r="A9" s="219" t="s">
        <v>273</v>
      </c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</row>
    <row r="10" spans="1:13" ht="27.75" customHeight="1" x14ac:dyDescent="0.25">
      <c r="A10" s="219" t="s">
        <v>276</v>
      </c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</row>
    <row r="11" spans="1:13" ht="21" customHeight="1" x14ac:dyDescent="0.25">
      <c r="A11" s="21" t="s">
        <v>260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</row>
    <row r="13" spans="1:13" ht="38.1" customHeight="1" x14ac:dyDescent="0.25">
      <c r="A13" s="222" t="s">
        <v>307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</row>
    <row r="14" spans="1:13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13" ht="28.5" customHeight="1" x14ac:dyDescent="0.25">
      <c r="A15" s="219" t="s">
        <v>277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</row>
    <row r="16" spans="1:13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</row>
    <row r="17" spans="1:13" x14ac:dyDescent="0.25">
      <c r="A17" s="40" t="s">
        <v>266</v>
      </c>
      <c r="B17" s="40"/>
      <c r="C17" s="40"/>
      <c r="D17" s="40"/>
      <c r="E17" s="40"/>
      <c r="F17" s="40"/>
      <c r="G17" s="40"/>
      <c r="H17" s="41"/>
      <c r="I17" s="21"/>
      <c r="J17" s="21"/>
      <c r="K17" s="21"/>
      <c r="L17" s="21"/>
      <c r="M17" s="21"/>
    </row>
    <row r="18" spans="1:13" x14ac:dyDescent="0.25">
      <c r="A18" s="40" t="s">
        <v>278</v>
      </c>
      <c r="B18" s="40"/>
      <c r="C18" s="40"/>
      <c r="D18" s="40"/>
      <c r="E18" s="40"/>
      <c r="F18" s="40"/>
      <c r="G18" s="40"/>
      <c r="H18" s="41"/>
      <c r="I18" s="21"/>
      <c r="J18" s="21"/>
      <c r="K18" s="21"/>
      <c r="L18" s="21"/>
      <c r="M18" s="21"/>
    </row>
    <row r="19" spans="1:13" x14ac:dyDescent="0.25">
      <c r="A19" s="21" t="s">
        <v>267</v>
      </c>
      <c r="B19" s="13" t="s">
        <v>140</v>
      </c>
      <c r="C19" s="13" t="s">
        <v>142</v>
      </c>
      <c r="D19" s="13"/>
      <c r="E19" s="42"/>
      <c r="F19" s="39" t="s">
        <v>269</v>
      </c>
      <c r="G19" s="38"/>
      <c r="H19" s="43" t="s">
        <v>268</v>
      </c>
      <c r="I19" s="42"/>
      <c r="J19" s="42"/>
      <c r="K19" s="21"/>
      <c r="L19" s="21"/>
      <c r="M19" s="21"/>
    </row>
    <row r="20" spans="1:13" x14ac:dyDescent="0.25">
      <c r="A20" s="21" t="s">
        <v>267</v>
      </c>
      <c r="B20" s="13" t="s">
        <v>145</v>
      </c>
      <c r="C20" s="13" t="s">
        <v>144</v>
      </c>
      <c r="D20" s="13"/>
      <c r="E20" s="42"/>
      <c r="F20" s="39" t="s">
        <v>269</v>
      </c>
      <c r="G20" s="39"/>
      <c r="H20" s="43" t="s">
        <v>270</v>
      </c>
      <c r="I20" s="42"/>
      <c r="J20" s="42"/>
      <c r="K20" s="21"/>
      <c r="L20" s="21"/>
      <c r="M20" s="21"/>
    </row>
    <row r="21" spans="1:13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1:13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</row>
    <row r="23" spans="1:13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</row>
    <row r="24" spans="1:13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</row>
    <row r="25" spans="1:13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</row>
    <row r="26" spans="1:13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</row>
    <row r="27" spans="1:13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</row>
    <row r="28" spans="1:13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</row>
    <row r="29" spans="1:13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</row>
    <row r="30" spans="1:13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1:13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</row>
    <row r="32" spans="1:13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</row>
    <row r="33" spans="1:13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</row>
    <row r="34" spans="1:13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</row>
    <row r="35" spans="1:13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</row>
    <row r="36" spans="1:13" x14ac:dyDescent="0.2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</row>
    <row r="37" spans="1:13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</row>
    <row r="38" spans="1:13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</row>
    <row r="39" spans="1:13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</row>
    <row r="40" spans="1:13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</row>
    <row r="41" spans="1:13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</row>
    <row r="42" spans="1:13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</row>
    <row r="43" spans="1:13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</row>
    <row r="44" spans="1:13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</row>
    <row r="45" spans="1:13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</row>
    <row r="46" spans="1:13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</row>
    <row r="47" spans="1:13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</row>
    <row r="48" spans="1:13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</row>
    <row r="49" spans="1:13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</row>
    <row r="50" spans="1:13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</row>
    <row r="51" spans="1:13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</row>
    <row r="52" spans="1:13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</row>
    <row r="53" spans="1:13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</row>
    <row r="54" spans="1:13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</row>
    <row r="55" spans="1:13" x14ac:dyDescent="0.2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</row>
    <row r="56" spans="1:13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</row>
    <row r="57" spans="1:13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</row>
    <row r="58" spans="1:13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</row>
    <row r="59" spans="1:13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</row>
    <row r="60" spans="1:13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</row>
    <row r="61" spans="1:13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</row>
    <row r="62" spans="1:13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</row>
    <row r="63" spans="1:13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</row>
    <row r="64" spans="1:13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</row>
    <row r="65" spans="1:13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</row>
    <row r="66" spans="1:13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</row>
    <row r="67" spans="1:13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</row>
    <row r="68" spans="1:13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</row>
    <row r="69" spans="1:13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</row>
    <row r="70" spans="1:13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</row>
    <row r="71" spans="1:13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</row>
    <row r="72" spans="1:13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</row>
    <row r="73" spans="1:13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</row>
    <row r="74" spans="1:13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</row>
    <row r="75" spans="1:13" x14ac:dyDescent="0.2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</row>
    <row r="76" spans="1:13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</row>
    <row r="77" spans="1:13" x14ac:dyDescent="0.2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</row>
    <row r="78" spans="1:13" x14ac:dyDescent="0.2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</row>
    <row r="79" spans="1:13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</row>
    <row r="80" spans="1:13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</row>
    <row r="81" spans="1:13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</row>
    <row r="82" spans="1:13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</row>
    <row r="83" spans="1:13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</row>
    <row r="84" spans="1:13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</row>
    <row r="85" spans="1:13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</row>
    <row r="86" spans="1:13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</row>
    <row r="87" spans="1:13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</row>
    <row r="88" spans="1:13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</row>
    <row r="89" spans="1:13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</row>
    <row r="94" spans="1:13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</row>
    <row r="95" spans="1:13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</row>
    <row r="96" spans="1:13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</row>
    <row r="97" spans="1:13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</row>
    <row r="98" spans="1:13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</row>
    <row r="99" spans="1:13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</row>
    <row r="100" spans="1:13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</row>
    <row r="101" spans="1:13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</row>
    <row r="102" spans="1:13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</row>
    <row r="103" spans="1:13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</row>
    <row r="104" spans="1:13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</row>
    <row r="105" spans="1:13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</row>
    <row r="106" spans="1:13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</row>
    <row r="107" spans="1:13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</row>
    <row r="108" spans="1:13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</row>
    <row r="109" spans="1:13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</row>
    <row r="110" spans="1:13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</row>
    <row r="112" spans="1:13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</row>
    <row r="113" spans="1:13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</row>
    <row r="114" spans="1:13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</row>
    <row r="115" spans="1:13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</row>
    <row r="116" spans="1:13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</row>
    <row r="117" spans="1:13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</row>
    <row r="118" spans="1:13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</row>
    <row r="119" spans="1:13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</row>
    <row r="123" spans="1:13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</row>
    <row r="124" spans="1:13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</row>
    <row r="125" spans="1:13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</row>
    <row r="126" spans="1:13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</row>
    <row r="127" spans="1:13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</row>
    <row r="128" spans="1:13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</row>
    <row r="129" spans="1:13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</row>
    <row r="130" spans="1:13" x14ac:dyDescent="0.2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</row>
    <row r="131" spans="1:13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</row>
    <row r="132" spans="1:13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</row>
    <row r="133" spans="1:13" x14ac:dyDescent="0.2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</row>
    <row r="134" spans="1:13" x14ac:dyDescent="0.2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</row>
    <row r="135" spans="1:13" x14ac:dyDescent="0.2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</row>
    <row r="136" spans="1:13" x14ac:dyDescent="0.2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</row>
    <row r="137" spans="1:13" x14ac:dyDescent="0.2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</row>
    <row r="138" spans="1:13" x14ac:dyDescent="0.2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</row>
    <row r="139" spans="1:13" x14ac:dyDescent="0.2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</row>
    <row r="140" spans="1:13" x14ac:dyDescent="0.2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</row>
    <row r="141" spans="1:13" x14ac:dyDescent="0.2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</row>
    <row r="142" spans="1:13" x14ac:dyDescent="0.2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</row>
    <row r="143" spans="1:13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</row>
    <row r="144" spans="1:13" x14ac:dyDescent="0.2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</row>
    <row r="145" spans="1:13" x14ac:dyDescent="0.2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</row>
    <row r="146" spans="1:13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</row>
  </sheetData>
  <sheetProtection sheet="1" objects="1" scenarios="1"/>
  <mergeCells count="6">
    <mergeCell ref="A15:M15"/>
    <mergeCell ref="A3:M3"/>
    <mergeCell ref="A8:M8"/>
    <mergeCell ref="A9:M9"/>
    <mergeCell ref="A10:M10"/>
    <mergeCell ref="A13:M1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F824B-B9C1-4189-B698-1816E4CF5769}">
  <dimension ref="A1:T18"/>
  <sheetViews>
    <sheetView workbookViewId="0">
      <selection activeCell="A17" sqref="A17"/>
    </sheetView>
  </sheetViews>
  <sheetFormatPr defaultRowHeight="15" x14ac:dyDescent="0.25"/>
  <cols>
    <col min="1" max="1" width="82.85546875" customWidth="1"/>
    <col min="2" max="2" width="21.85546875" bestFit="1" customWidth="1"/>
  </cols>
  <sheetData>
    <row r="1" spans="1:20" ht="16.5" customHeight="1" x14ac:dyDescent="0.25">
      <c r="A1" s="1" t="s">
        <v>2</v>
      </c>
    </row>
    <row r="2" spans="1:20" x14ac:dyDescent="0.25">
      <c r="A2" t="s">
        <v>253</v>
      </c>
    </row>
    <row r="3" spans="1:20" x14ac:dyDescent="0.25">
      <c r="A3" t="s">
        <v>250</v>
      </c>
    </row>
    <row r="4" spans="1:20" x14ac:dyDescent="0.25">
      <c r="A4" t="s">
        <v>251</v>
      </c>
    </row>
    <row r="5" spans="1:20" x14ac:dyDescent="0.25">
      <c r="A5" t="s">
        <v>252</v>
      </c>
    </row>
    <row r="7" spans="1:20" x14ac:dyDescent="0.25">
      <c r="A7" s="19" t="s">
        <v>6</v>
      </c>
      <c r="B7" s="19" t="s">
        <v>6</v>
      </c>
    </row>
    <row r="8" spans="1:20" x14ac:dyDescent="0.25">
      <c r="A8" t="s">
        <v>253</v>
      </c>
      <c r="B8" t="s">
        <v>253</v>
      </c>
    </row>
    <row r="9" spans="1:20" x14ac:dyDescent="0.25">
      <c r="A9" s="135" t="s">
        <v>299</v>
      </c>
      <c r="B9" t="s">
        <v>254</v>
      </c>
      <c r="T9" t="s">
        <v>251</v>
      </c>
    </row>
    <row r="10" spans="1:20" ht="17.25" customHeight="1" x14ac:dyDescent="0.25">
      <c r="A10" s="135" t="s">
        <v>300</v>
      </c>
      <c r="B10" t="s">
        <v>255</v>
      </c>
      <c r="T10" t="s">
        <v>251</v>
      </c>
    </row>
    <row r="11" spans="1:20" x14ac:dyDescent="0.25">
      <c r="A11" s="135" t="s">
        <v>301</v>
      </c>
      <c r="B11" t="s">
        <v>256</v>
      </c>
      <c r="T11" t="s">
        <v>251</v>
      </c>
    </row>
    <row r="12" spans="1:20" x14ac:dyDescent="0.25">
      <c r="A12" s="135" t="s">
        <v>302</v>
      </c>
      <c r="B12" t="s">
        <v>257</v>
      </c>
      <c r="T12" t="s">
        <v>251</v>
      </c>
    </row>
    <row r="13" spans="1:20" x14ac:dyDescent="0.25">
      <c r="B13" t="s">
        <v>258</v>
      </c>
      <c r="T13" t="s">
        <v>251</v>
      </c>
    </row>
    <row r="14" spans="1:20" x14ac:dyDescent="0.25">
      <c r="T14" t="s">
        <v>251</v>
      </c>
    </row>
    <row r="15" spans="1:20" x14ac:dyDescent="0.25">
      <c r="T15" t="s">
        <v>251</v>
      </c>
    </row>
    <row r="16" spans="1:20" x14ac:dyDescent="0.25">
      <c r="T16" t="s">
        <v>251</v>
      </c>
    </row>
    <row r="17" spans="20:20" x14ac:dyDescent="0.25">
      <c r="T17" t="s">
        <v>251</v>
      </c>
    </row>
    <row r="18" spans="20:20" x14ac:dyDescent="0.25">
      <c r="T18" t="s">
        <v>251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1. Rozpočet k vyplnění v DPMK</vt:lpstr>
      <vt:lpstr>2. Rozpočet věcný</vt:lpstr>
      <vt:lpstr>3. Pokyny k vyplnění</vt:lpstr>
      <vt:lpstr>4. Data</vt:lpstr>
      <vt:lpstr>'2. Rozpočet věcný'!Oblast_tisku</vt:lpstr>
      <vt:lpstr>'3. Pokyny k vyplnění'!Oblast_tisku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 Sieglová</dc:creator>
  <cp:lastModifiedBy>Tereza Sieglová</cp:lastModifiedBy>
  <cp:lastPrinted>2024-08-30T11:54:39Z</cp:lastPrinted>
  <dcterms:created xsi:type="dcterms:W3CDTF">2024-08-20T23:05:43Z</dcterms:created>
  <dcterms:modified xsi:type="dcterms:W3CDTF">2025-03-31T14:39:37Z</dcterms:modified>
</cp:coreProperties>
</file>