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1817F874-2C2C-4A3C-A7F4-C998586DD4E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1. Souhrn" sheetId="11" r:id="rId1"/>
    <sheet name="2. Náklady" sheetId="12" r:id="rId2"/>
    <sheet name="3. Zdroje" sheetId="15" r:id="rId3"/>
    <sheet name="4. Seznam dokladů" sheetId="14" r:id="rId4"/>
    <sheet name="5. Data" sheetId="7" state="hidden" r:id="rId5"/>
  </sheets>
  <definedNames>
    <definedName name="_xlnm.Print_Titles" localSheetId="1">'2. Náklady'!$88:$88</definedName>
    <definedName name="_xlnm.Print_Area" localSheetId="0">'1. Souhrn'!$A$1:$H$33</definedName>
    <definedName name="_xlnm.Print_Area" localSheetId="1">'2. Náklady'!$A$1:$G$108</definedName>
    <definedName name="_xlnm.Print_Area" localSheetId="2">'3. Zdroje'!$A$1:$G$28</definedName>
  </definedNames>
  <calcPr calcId="191029"/>
</workbook>
</file>

<file path=xl/calcChain.xml><?xml version="1.0" encoding="utf-8"?>
<calcChain xmlns="http://schemas.openxmlformats.org/spreadsheetml/2006/main">
  <c r="A18" i="14" l="1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17" i="14"/>
  <c r="J516" i="14" l="1"/>
  <c r="L516" i="14" s="1"/>
  <c r="H27" i="12" l="1"/>
  <c r="H29" i="12"/>
  <c r="H41" i="12"/>
  <c r="H53" i="12"/>
  <c r="H59" i="12"/>
  <c r="H69" i="12"/>
  <c r="H79" i="12"/>
  <c r="J17" i="14" l="1"/>
  <c r="L17" i="14" s="1"/>
  <c r="J18" i="14"/>
  <c r="L18" i="14" s="1"/>
  <c r="J19" i="14"/>
  <c r="L19" i="14" s="1"/>
  <c r="J20" i="14"/>
  <c r="L20" i="14" s="1"/>
  <c r="J21" i="14"/>
  <c r="L21" i="14" s="1"/>
  <c r="J22" i="14"/>
  <c r="L22" i="14" s="1"/>
  <c r="J23" i="14"/>
  <c r="L23" i="14" s="1"/>
  <c r="J24" i="14"/>
  <c r="L24" i="14" s="1"/>
  <c r="J25" i="14"/>
  <c r="L25" i="14" s="1"/>
  <c r="J26" i="14"/>
  <c r="L26" i="14" s="1"/>
  <c r="J27" i="14"/>
  <c r="L27" i="14" s="1"/>
  <c r="J28" i="14"/>
  <c r="L28" i="14" s="1"/>
  <c r="J29" i="14"/>
  <c r="L29" i="14" s="1"/>
  <c r="J30" i="14"/>
  <c r="L30" i="14" s="1"/>
  <c r="J31" i="14"/>
  <c r="L31" i="14" s="1"/>
  <c r="J32" i="14"/>
  <c r="L32" i="14" s="1"/>
  <c r="J33" i="14"/>
  <c r="L33" i="14" s="1"/>
  <c r="J34" i="14"/>
  <c r="L34" i="14" s="1"/>
  <c r="J35" i="14"/>
  <c r="L35" i="14" s="1"/>
  <c r="J36" i="14"/>
  <c r="L36" i="14" s="1"/>
  <c r="J37" i="14"/>
  <c r="L37" i="14" s="1"/>
  <c r="J38" i="14"/>
  <c r="L38" i="14" s="1"/>
  <c r="J39" i="14"/>
  <c r="L39" i="14" s="1"/>
  <c r="J40" i="14"/>
  <c r="L40" i="14" s="1"/>
  <c r="J41" i="14"/>
  <c r="L41" i="14" s="1"/>
  <c r="J42" i="14"/>
  <c r="L42" i="14" s="1"/>
  <c r="J43" i="14"/>
  <c r="L43" i="14" s="1"/>
  <c r="J44" i="14"/>
  <c r="L44" i="14" s="1"/>
  <c r="J45" i="14"/>
  <c r="L45" i="14" s="1"/>
  <c r="J46" i="14"/>
  <c r="L46" i="14" s="1"/>
  <c r="J47" i="14"/>
  <c r="L47" i="14" s="1"/>
  <c r="J48" i="14"/>
  <c r="L48" i="14" s="1"/>
  <c r="J49" i="14"/>
  <c r="L49" i="14" s="1"/>
  <c r="J50" i="14"/>
  <c r="L50" i="14" s="1"/>
  <c r="J51" i="14"/>
  <c r="L51" i="14" s="1"/>
  <c r="J52" i="14"/>
  <c r="L52" i="14" s="1"/>
  <c r="J53" i="14"/>
  <c r="L53" i="14" s="1"/>
  <c r="J54" i="14"/>
  <c r="L54" i="14" s="1"/>
  <c r="J55" i="14"/>
  <c r="L55" i="14" s="1"/>
  <c r="J56" i="14"/>
  <c r="L56" i="14" s="1"/>
  <c r="J57" i="14"/>
  <c r="L57" i="14" s="1"/>
  <c r="J58" i="14"/>
  <c r="L58" i="14" s="1"/>
  <c r="J59" i="14"/>
  <c r="L59" i="14" s="1"/>
  <c r="J60" i="14"/>
  <c r="L60" i="14" s="1"/>
  <c r="J61" i="14"/>
  <c r="L61" i="14" s="1"/>
  <c r="J62" i="14"/>
  <c r="L62" i="14" s="1"/>
  <c r="J63" i="14"/>
  <c r="L63" i="14" s="1"/>
  <c r="J64" i="14"/>
  <c r="L64" i="14" s="1"/>
  <c r="J65" i="14"/>
  <c r="L65" i="14" s="1"/>
  <c r="J66" i="14"/>
  <c r="L66" i="14" s="1"/>
  <c r="J67" i="14"/>
  <c r="L67" i="14" s="1"/>
  <c r="J68" i="14"/>
  <c r="L68" i="14" s="1"/>
  <c r="J69" i="14"/>
  <c r="L69" i="14" s="1"/>
  <c r="J70" i="14"/>
  <c r="L70" i="14" s="1"/>
  <c r="J71" i="14"/>
  <c r="L71" i="14" s="1"/>
  <c r="J72" i="14"/>
  <c r="L72" i="14" s="1"/>
  <c r="J73" i="14"/>
  <c r="L73" i="14" s="1"/>
  <c r="J74" i="14"/>
  <c r="L74" i="14" s="1"/>
  <c r="J75" i="14"/>
  <c r="L75" i="14" s="1"/>
  <c r="J76" i="14"/>
  <c r="L76" i="14" s="1"/>
  <c r="J77" i="14"/>
  <c r="L77" i="14" s="1"/>
  <c r="J78" i="14"/>
  <c r="L78" i="14" s="1"/>
  <c r="J79" i="14"/>
  <c r="L79" i="14" s="1"/>
  <c r="J80" i="14"/>
  <c r="L80" i="14" s="1"/>
  <c r="J81" i="14"/>
  <c r="L81" i="14" s="1"/>
  <c r="J82" i="14"/>
  <c r="L82" i="14" s="1"/>
  <c r="J83" i="14"/>
  <c r="L83" i="14" s="1"/>
  <c r="J84" i="14"/>
  <c r="L84" i="14" s="1"/>
  <c r="J85" i="14"/>
  <c r="L85" i="14" s="1"/>
  <c r="J86" i="14"/>
  <c r="L86" i="14" s="1"/>
  <c r="J87" i="14"/>
  <c r="L87" i="14" s="1"/>
  <c r="J88" i="14"/>
  <c r="L88" i="14" s="1"/>
  <c r="J89" i="14"/>
  <c r="L89" i="14" s="1"/>
  <c r="J90" i="14"/>
  <c r="L90" i="14" s="1"/>
  <c r="J91" i="14"/>
  <c r="L91" i="14" s="1"/>
  <c r="J92" i="14"/>
  <c r="L92" i="14" s="1"/>
  <c r="J93" i="14"/>
  <c r="L93" i="14" s="1"/>
  <c r="J94" i="14"/>
  <c r="L94" i="14" s="1"/>
  <c r="J95" i="14"/>
  <c r="L95" i="14" s="1"/>
  <c r="J96" i="14"/>
  <c r="L96" i="14" s="1"/>
  <c r="J97" i="14"/>
  <c r="L97" i="14" s="1"/>
  <c r="J98" i="14"/>
  <c r="L98" i="14" s="1"/>
  <c r="J99" i="14"/>
  <c r="L99" i="14" s="1"/>
  <c r="J100" i="14"/>
  <c r="L100" i="14" s="1"/>
  <c r="J101" i="14"/>
  <c r="L101" i="14" s="1"/>
  <c r="J102" i="14"/>
  <c r="L102" i="14" s="1"/>
  <c r="J103" i="14"/>
  <c r="L103" i="14" s="1"/>
  <c r="J104" i="14"/>
  <c r="L104" i="14" s="1"/>
  <c r="J105" i="14"/>
  <c r="L105" i="14" s="1"/>
  <c r="J106" i="14"/>
  <c r="L106" i="14" s="1"/>
  <c r="J107" i="14"/>
  <c r="L107" i="14" s="1"/>
  <c r="J108" i="14"/>
  <c r="L108" i="14" s="1"/>
  <c r="J109" i="14"/>
  <c r="L109" i="14" s="1"/>
  <c r="J110" i="14"/>
  <c r="L110" i="14" s="1"/>
  <c r="J111" i="14"/>
  <c r="L111" i="14" s="1"/>
  <c r="J112" i="14"/>
  <c r="L112" i="14" s="1"/>
  <c r="J113" i="14"/>
  <c r="L113" i="14" s="1"/>
  <c r="J114" i="14"/>
  <c r="L114" i="14" s="1"/>
  <c r="J115" i="14"/>
  <c r="L115" i="14" s="1"/>
  <c r="J116" i="14"/>
  <c r="L116" i="14" s="1"/>
  <c r="J117" i="14"/>
  <c r="L117" i="14" s="1"/>
  <c r="J118" i="14"/>
  <c r="L118" i="14" s="1"/>
  <c r="J119" i="14"/>
  <c r="L119" i="14" s="1"/>
  <c r="J120" i="14"/>
  <c r="L120" i="14" s="1"/>
  <c r="J121" i="14"/>
  <c r="L121" i="14" s="1"/>
  <c r="J122" i="14"/>
  <c r="L122" i="14" s="1"/>
  <c r="J123" i="14"/>
  <c r="L123" i="14" s="1"/>
  <c r="J124" i="14"/>
  <c r="L124" i="14" s="1"/>
  <c r="J125" i="14"/>
  <c r="L125" i="14" s="1"/>
  <c r="J126" i="14"/>
  <c r="L126" i="14" s="1"/>
  <c r="J127" i="14"/>
  <c r="L127" i="14" s="1"/>
  <c r="J128" i="14"/>
  <c r="L128" i="14" s="1"/>
  <c r="J129" i="14"/>
  <c r="L129" i="14" s="1"/>
  <c r="J130" i="14"/>
  <c r="L130" i="14" s="1"/>
  <c r="J131" i="14"/>
  <c r="L131" i="14" s="1"/>
  <c r="J132" i="14"/>
  <c r="L132" i="14" s="1"/>
  <c r="J133" i="14"/>
  <c r="L133" i="14" s="1"/>
  <c r="J134" i="14"/>
  <c r="L134" i="14" s="1"/>
  <c r="J135" i="14"/>
  <c r="L135" i="14" s="1"/>
  <c r="J136" i="14"/>
  <c r="L136" i="14" s="1"/>
  <c r="J137" i="14"/>
  <c r="L137" i="14" s="1"/>
  <c r="J138" i="14"/>
  <c r="L138" i="14" s="1"/>
  <c r="J139" i="14"/>
  <c r="L139" i="14" s="1"/>
  <c r="J140" i="14"/>
  <c r="L140" i="14" s="1"/>
  <c r="J141" i="14"/>
  <c r="L141" i="14" s="1"/>
  <c r="J142" i="14"/>
  <c r="L142" i="14" s="1"/>
  <c r="J143" i="14"/>
  <c r="L143" i="14" s="1"/>
  <c r="J144" i="14"/>
  <c r="L144" i="14" s="1"/>
  <c r="J145" i="14"/>
  <c r="L145" i="14" s="1"/>
  <c r="J146" i="14"/>
  <c r="L146" i="14" s="1"/>
  <c r="J147" i="14"/>
  <c r="L147" i="14" s="1"/>
  <c r="J148" i="14"/>
  <c r="L148" i="14" s="1"/>
  <c r="J149" i="14"/>
  <c r="L149" i="14" s="1"/>
  <c r="J150" i="14"/>
  <c r="L150" i="14" s="1"/>
  <c r="J151" i="14"/>
  <c r="L151" i="14" s="1"/>
  <c r="J152" i="14"/>
  <c r="L152" i="14" s="1"/>
  <c r="J153" i="14"/>
  <c r="L153" i="14" s="1"/>
  <c r="J154" i="14"/>
  <c r="L154" i="14" s="1"/>
  <c r="J155" i="14"/>
  <c r="L155" i="14" s="1"/>
  <c r="J156" i="14"/>
  <c r="L156" i="14" s="1"/>
  <c r="J157" i="14"/>
  <c r="L157" i="14" s="1"/>
  <c r="J158" i="14"/>
  <c r="L158" i="14" s="1"/>
  <c r="J159" i="14"/>
  <c r="L159" i="14" s="1"/>
  <c r="J160" i="14"/>
  <c r="L160" i="14" s="1"/>
  <c r="J161" i="14"/>
  <c r="L161" i="14" s="1"/>
  <c r="J162" i="14"/>
  <c r="L162" i="14" s="1"/>
  <c r="J163" i="14"/>
  <c r="L163" i="14" s="1"/>
  <c r="J164" i="14"/>
  <c r="L164" i="14" s="1"/>
  <c r="J165" i="14"/>
  <c r="L165" i="14" s="1"/>
  <c r="J166" i="14"/>
  <c r="L166" i="14" s="1"/>
  <c r="J167" i="14"/>
  <c r="L167" i="14" s="1"/>
  <c r="J168" i="14"/>
  <c r="L168" i="14" s="1"/>
  <c r="J169" i="14"/>
  <c r="L169" i="14" s="1"/>
  <c r="J170" i="14"/>
  <c r="L170" i="14" s="1"/>
  <c r="J171" i="14"/>
  <c r="L171" i="14" s="1"/>
  <c r="J172" i="14"/>
  <c r="L172" i="14" s="1"/>
  <c r="J173" i="14"/>
  <c r="L173" i="14" s="1"/>
  <c r="J174" i="14"/>
  <c r="L174" i="14" s="1"/>
  <c r="J175" i="14"/>
  <c r="L175" i="14" s="1"/>
  <c r="J176" i="14"/>
  <c r="L176" i="14" s="1"/>
  <c r="J177" i="14"/>
  <c r="L177" i="14" s="1"/>
  <c r="J178" i="14"/>
  <c r="L178" i="14" s="1"/>
  <c r="J179" i="14"/>
  <c r="L179" i="14" s="1"/>
  <c r="J180" i="14"/>
  <c r="L180" i="14" s="1"/>
  <c r="J181" i="14"/>
  <c r="L181" i="14" s="1"/>
  <c r="J182" i="14"/>
  <c r="L182" i="14" s="1"/>
  <c r="J183" i="14"/>
  <c r="L183" i="14" s="1"/>
  <c r="J184" i="14"/>
  <c r="L184" i="14" s="1"/>
  <c r="J185" i="14"/>
  <c r="L185" i="14" s="1"/>
  <c r="J186" i="14"/>
  <c r="L186" i="14" s="1"/>
  <c r="J187" i="14"/>
  <c r="L187" i="14" s="1"/>
  <c r="J188" i="14"/>
  <c r="L188" i="14" s="1"/>
  <c r="J189" i="14"/>
  <c r="L189" i="14" s="1"/>
  <c r="J190" i="14"/>
  <c r="L190" i="14" s="1"/>
  <c r="J191" i="14"/>
  <c r="L191" i="14" s="1"/>
  <c r="J192" i="14"/>
  <c r="L192" i="14" s="1"/>
  <c r="J193" i="14"/>
  <c r="L193" i="14" s="1"/>
  <c r="J194" i="14"/>
  <c r="L194" i="14" s="1"/>
  <c r="J195" i="14"/>
  <c r="L195" i="14" s="1"/>
  <c r="J196" i="14"/>
  <c r="L196" i="14" s="1"/>
  <c r="J197" i="14"/>
  <c r="L197" i="14" s="1"/>
  <c r="J198" i="14"/>
  <c r="L198" i="14" s="1"/>
  <c r="J199" i="14"/>
  <c r="L199" i="14" s="1"/>
  <c r="J200" i="14"/>
  <c r="L200" i="14" s="1"/>
  <c r="J201" i="14"/>
  <c r="L201" i="14" s="1"/>
  <c r="J202" i="14"/>
  <c r="L202" i="14" s="1"/>
  <c r="J203" i="14"/>
  <c r="L203" i="14" s="1"/>
  <c r="J204" i="14"/>
  <c r="L204" i="14" s="1"/>
  <c r="J205" i="14"/>
  <c r="L205" i="14" s="1"/>
  <c r="J206" i="14"/>
  <c r="L206" i="14" s="1"/>
  <c r="J207" i="14"/>
  <c r="L207" i="14" s="1"/>
  <c r="J208" i="14"/>
  <c r="L208" i="14" s="1"/>
  <c r="J209" i="14"/>
  <c r="L209" i="14" s="1"/>
  <c r="J210" i="14"/>
  <c r="L210" i="14" s="1"/>
  <c r="J211" i="14"/>
  <c r="L211" i="14" s="1"/>
  <c r="J212" i="14"/>
  <c r="L212" i="14" s="1"/>
  <c r="J213" i="14"/>
  <c r="L213" i="14" s="1"/>
  <c r="J214" i="14"/>
  <c r="L214" i="14" s="1"/>
  <c r="J215" i="14"/>
  <c r="L215" i="14" s="1"/>
  <c r="J216" i="14"/>
  <c r="L216" i="14" s="1"/>
  <c r="J217" i="14"/>
  <c r="L217" i="14" s="1"/>
  <c r="J218" i="14"/>
  <c r="L218" i="14" s="1"/>
  <c r="J219" i="14"/>
  <c r="L219" i="14" s="1"/>
  <c r="J220" i="14"/>
  <c r="L220" i="14" s="1"/>
  <c r="J221" i="14"/>
  <c r="L221" i="14" s="1"/>
  <c r="J222" i="14"/>
  <c r="L222" i="14" s="1"/>
  <c r="J223" i="14"/>
  <c r="L223" i="14" s="1"/>
  <c r="J224" i="14"/>
  <c r="L224" i="14" s="1"/>
  <c r="J225" i="14"/>
  <c r="L225" i="14" s="1"/>
  <c r="J226" i="14"/>
  <c r="L226" i="14" s="1"/>
  <c r="J227" i="14"/>
  <c r="L227" i="14" s="1"/>
  <c r="J228" i="14"/>
  <c r="L228" i="14" s="1"/>
  <c r="J229" i="14"/>
  <c r="L229" i="14" s="1"/>
  <c r="J230" i="14"/>
  <c r="L230" i="14" s="1"/>
  <c r="J231" i="14"/>
  <c r="L231" i="14" s="1"/>
  <c r="J232" i="14"/>
  <c r="L232" i="14" s="1"/>
  <c r="J233" i="14"/>
  <c r="L233" i="14" s="1"/>
  <c r="J234" i="14"/>
  <c r="L234" i="14" s="1"/>
  <c r="J235" i="14"/>
  <c r="L235" i="14" s="1"/>
  <c r="J236" i="14"/>
  <c r="L236" i="14" s="1"/>
  <c r="J237" i="14"/>
  <c r="L237" i="14" s="1"/>
  <c r="J238" i="14"/>
  <c r="L238" i="14" s="1"/>
  <c r="J239" i="14"/>
  <c r="L239" i="14" s="1"/>
  <c r="J240" i="14"/>
  <c r="L240" i="14" s="1"/>
  <c r="J241" i="14"/>
  <c r="L241" i="14" s="1"/>
  <c r="J242" i="14"/>
  <c r="L242" i="14" s="1"/>
  <c r="J243" i="14"/>
  <c r="L243" i="14" s="1"/>
  <c r="J244" i="14"/>
  <c r="L244" i="14" s="1"/>
  <c r="J245" i="14"/>
  <c r="L245" i="14" s="1"/>
  <c r="J246" i="14"/>
  <c r="L246" i="14" s="1"/>
  <c r="J247" i="14"/>
  <c r="L247" i="14" s="1"/>
  <c r="J248" i="14"/>
  <c r="L248" i="14" s="1"/>
  <c r="J249" i="14"/>
  <c r="L249" i="14" s="1"/>
  <c r="J250" i="14"/>
  <c r="L250" i="14" s="1"/>
  <c r="J251" i="14"/>
  <c r="L251" i="14" s="1"/>
  <c r="J252" i="14"/>
  <c r="L252" i="14" s="1"/>
  <c r="J253" i="14"/>
  <c r="L253" i="14" s="1"/>
  <c r="J254" i="14"/>
  <c r="L254" i="14" s="1"/>
  <c r="J255" i="14"/>
  <c r="L255" i="14" s="1"/>
  <c r="J256" i="14"/>
  <c r="L256" i="14" s="1"/>
  <c r="J257" i="14"/>
  <c r="L257" i="14" s="1"/>
  <c r="J258" i="14"/>
  <c r="L258" i="14" s="1"/>
  <c r="J259" i="14"/>
  <c r="L259" i="14" s="1"/>
  <c r="J260" i="14"/>
  <c r="L260" i="14" s="1"/>
  <c r="J261" i="14"/>
  <c r="L261" i="14" s="1"/>
  <c r="J262" i="14"/>
  <c r="L262" i="14" s="1"/>
  <c r="J263" i="14"/>
  <c r="L263" i="14" s="1"/>
  <c r="J264" i="14"/>
  <c r="L264" i="14" s="1"/>
  <c r="J265" i="14"/>
  <c r="L265" i="14" s="1"/>
  <c r="J266" i="14"/>
  <c r="L266" i="14" s="1"/>
  <c r="J267" i="14"/>
  <c r="L267" i="14" s="1"/>
  <c r="J268" i="14"/>
  <c r="L268" i="14" s="1"/>
  <c r="J269" i="14"/>
  <c r="L269" i="14" s="1"/>
  <c r="J270" i="14"/>
  <c r="L270" i="14" s="1"/>
  <c r="J271" i="14"/>
  <c r="L271" i="14" s="1"/>
  <c r="J272" i="14"/>
  <c r="L272" i="14" s="1"/>
  <c r="J273" i="14"/>
  <c r="L273" i="14" s="1"/>
  <c r="J274" i="14"/>
  <c r="L274" i="14" s="1"/>
  <c r="J275" i="14"/>
  <c r="L275" i="14" s="1"/>
  <c r="J276" i="14"/>
  <c r="L276" i="14" s="1"/>
  <c r="J277" i="14"/>
  <c r="L277" i="14" s="1"/>
  <c r="J278" i="14"/>
  <c r="L278" i="14" s="1"/>
  <c r="J279" i="14"/>
  <c r="L279" i="14" s="1"/>
  <c r="J280" i="14"/>
  <c r="L280" i="14" s="1"/>
  <c r="J281" i="14"/>
  <c r="L281" i="14" s="1"/>
  <c r="J282" i="14"/>
  <c r="L282" i="14" s="1"/>
  <c r="J283" i="14"/>
  <c r="L283" i="14" s="1"/>
  <c r="J284" i="14"/>
  <c r="L284" i="14" s="1"/>
  <c r="J285" i="14"/>
  <c r="L285" i="14" s="1"/>
  <c r="J286" i="14"/>
  <c r="L286" i="14" s="1"/>
  <c r="J287" i="14"/>
  <c r="L287" i="14" s="1"/>
  <c r="J288" i="14"/>
  <c r="L288" i="14" s="1"/>
  <c r="J289" i="14"/>
  <c r="L289" i="14" s="1"/>
  <c r="J290" i="14"/>
  <c r="L290" i="14" s="1"/>
  <c r="J291" i="14"/>
  <c r="L291" i="14" s="1"/>
  <c r="J292" i="14"/>
  <c r="L292" i="14" s="1"/>
  <c r="J293" i="14"/>
  <c r="L293" i="14" s="1"/>
  <c r="J294" i="14"/>
  <c r="L294" i="14" s="1"/>
  <c r="J295" i="14"/>
  <c r="L295" i="14" s="1"/>
  <c r="J296" i="14"/>
  <c r="L296" i="14" s="1"/>
  <c r="J297" i="14"/>
  <c r="L297" i="14" s="1"/>
  <c r="J298" i="14"/>
  <c r="L298" i="14" s="1"/>
  <c r="J299" i="14"/>
  <c r="L299" i="14" s="1"/>
  <c r="J300" i="14"/>
  <c r="L300" i="14" s="1"/>
  <c r="J301" i="14"/>
  <c r="L301" i="14" s="1"/>
  <c r="J302" i="14"/>
  <c r="L302" i="14" s="1"/>
  <c r="J303" i="14"/>
  <c r="L303" i="14" s="1"/>
  <c r="J304" i="14"/>
  <c r="L304" i="14" s="1"/>
  <c r="J305" i="14"/>
  <c r="L305" i="14" s="1"/>
  <c r="J306" i="14"/>
  <c r="L306" i="14" s="1"/>
  <c r="J307" i="14"/>
  <c r="L307" i="14" s="1"/>
  <c r="J308" i="14"/>
  <c r="L308" i="14" s="1"/>
  <c r="J309" i="14"/>
  <c r="L309" i="14" s="1"/>
  <c r="J310" i="14"/>
  <c r="L310" i="14" s="1"/>
  <c r="J311" i="14"/>
  <c r="L311" i="14" s="1"/>
  <c r="J312" i="14"/>
  <c r="L312" i="14" s="1"/>
  <c r="J313" i="14"/>
  <c r="L313" i="14" s="1"/>
  <c r="J314" i="14"/>
  <c r="L314" i="14" s="1"/>
  <c r="J315" i="14"/>
  <c r="L315" i="14" s="1"/>
  <c r="J316" i="14"/>
  <c r="L316" i="14" s="1"/>
  <c r="J317" i="14"/>
  <c r="L317" i="14" s="1"/>
  <c r="J318" i="14"/>
  <c r="L318" i="14" s="1"/>
  <c r="J319" i="14"/>
  <c r="L319" i="14" s="1"/>
  <c r="J320" i="14"/>
  <c r="L320" i="14" s="1"/>
  <c r="J321" i="14"/>
  <c r="L321" i="14" s="1"/>
  <c r="J322" i="14"/>
  <c r="L322" i="14" s="1"/>
  <c r="J323" i="14"/>
  <c r="L323" i="14" s="1"/>
  <c r="J324" i="14"/>
  <c r="L324" i="14" s="1"/>
  <c r="J325" i="14"/>
  <c r="L325" i="14" s="1"/>
  <c r="J326" i="14"/>
  <c r="L326" i="14" s="1"/>
  <c r="J327" i="14"/>
  <c r="L327" i="14" s="1"/>
  <c r="J328" i="14"/>
  <c r="L328" i="14" s="1"/>
  <c r="J329" i="14"/>
  <c r="L329" i="14" s="1"/>
  <c r="J330" i="14"/>
  <c r="L330" i="14" s="1"/>
  <c r="J331" i="14"/>
  <c r="L331" i="14" s="1"/>
  <c r="J332" i="14"/>
  <c r="L332" i="14" s="1"/>
  <c r="J333" i="14"/>
  <c r="L333" i="14" s="1"/>
  <c r="J334" i="14"/>
  <c r="L334" i="14" s="1"/>
  <c r="J335" i="14"/>
  <c r="L335" i="14" s="1"/>
  <c r="J336" i="14"/>
  <c r="L336" i="14" s="1"/>
  <c r="J337" i="14"/>
  <c r="L337" i="14" s="1"/>
  <c r="J338" i="14"/>
  <c r="L338" i="14" s="1"/>
  <c r="J339" i="14"/>
  <c r="L339" i="14" s="1"/>
  <c r="J340" i="14"/>
  <c r="L340" i="14" s="1"/>
  <c r="J341" i="14"/>
  <c r="L341" i="14" s="1"/>
  <c r="J342" i="14"/>
  <c r="L342" i="14" s="1"/>
  <c r="J343" i="14"/>
  <c r="L343" i="14" s="1"/>
  <c r="J344" i="14"/>
  <c r="L344" i="14" s="1"/>
  <c r="J345" i="14"/>
  <c r="L345" i="14" s="1"/>
  <c r="J346" i="14"/>
  <c r="L346" i="14" s="1"/>
  <c r="J347" i="14"/>
  <c r="L347" i="14" s="1"/>
  <c r="J348" i="14"/>
  <c r="L348" i="14" s="1"/>
  <c r="J349" i="14"/>
  <c r="L349" i="14" s="1"/>
  <c r="J350" i="14"/>
  <c r="L350" i="14" s="1"/>
  <c r="J351" i="14"/>
  <c r="L351" i="14" s="1"/>
  <c r="J352" i="14"/>
  <c r="L352" i="14" s="1"/>
  <c r="J353" i="14"/>
  <c r="L353" i="14" s="1"/>
  <c r="J354" i="14"/>
  <c r="L354" i="14" s="1"/>
  <c r="J355" i="14"/>
  <c r="L355" i="14" s="1"/>
  <c r="J356" i="14"/>
  <c r="L356" i="14" s="1"/>
  <c r="J357" i="14"/>
  <c r="L357" i="14" s="1"/>
  <c r="J358" i="14"/>
  <c r="L358" i="14" s="1"/>
  <c r="J359" i="14"/>
  <c r="L359" i="14" s="1"/>
  <c r="J360" i="14"/>
  <c r="L360" i="14" s="1"/>
  <c r="J361" i="14"/>
  <c r="L361" i="14" s="1"/>
  <c r="J362" i="14"/>
  <c r="L362" i="14" s="1"/>
  <c r="J363" i="14"/>
  <c r="L363" i="14" s="1"/>
  <c r="J364" i="14"/>
  <c r="L364" i="14" s="1"/>
  <c r="J365" i="14"/>
  <c r="L365" i="14" s="1"/>
  <c r="J366" i="14"/>
  <c r="L366" i="14" s="1"/>
  <c r="J367" i="14"/>
  <c r="L367" i="14" s="1"/>
  <c r="J368" i="14"/>
  <c r="L368" i="14" s="1"/>
  <c r="J369" i="14"/>
  <c r="L369" i="14" s="1"/>
  <c r="J370" i="14"/>
  <c r="L370" i="14" s="1"/>
  <c r="J371" i="14"/>
  <c r="L371" i="14" s="1"/>
  <c r="J372" i="14"/>
  <c r="L372" i="14" s="1"/>
  <c r="J373" i="14"/>
  <c r="L373" i="14" s="1"/>
  <c r="J374" i="14"/>
  <c r="L374" i="14" s="1"/>
  <c r="J375" i="14"/>
  <c r="L375" i="14" s="1"/>
  <c r="J376" i="14"/>
  <c r="L376" i="14" s="1"/>
  <c r="J377" i="14"/>
  <c r="L377" i="14" s="1"/>
  <c r="J378" i="14"/>
  <c r="L378" i="14" s="1"/>
  <c r="J379" i="14"/>
  <c r="L379" i="14" s="1"/>
  <c r="J380" i="14"/>
  <c r="L380" i="14" s="1"/>
  <c r="J381" i="14"/>
  <c r="L381" i="14" s="1"/>
  <c r="J382" i="14"/>
  <c r="L382" i="14" s="1"/>
  <c r="J383" i="14"/>
  <c r="L383" i="14" s="1"/>
  <c r="J384" i="14"/>
  <c r="L384" i="14" s="1"/>
  <c r="J385" i="14"/>
  <c r="L385" i="14" s="1"/>
  <c r="J386" i="14"/>
  <c r="L386" i="14" s="1"/>
  <c r="J387" i="14"/>
  <c r="L387" i="14" s="1"/>
  <c r="J388" i="14"/>
  <c r="L388" i="14" s="1"/>
  <c r="J389" i="14"/>
  <c r="L389" i="14" s="1"/>
  <c r="J390" i="14"/>
  <c r="L390" i="14" s="1"/>
  <c r="J391" i="14"/>
  <c r="L391" i="14" s="1"/>
  <c r="J392" i="14"/>
  <c r="L392" i="14" s="1"/>
  <c r="J393" i="14"/>
  <c r="L393" i="14" s="1"/>
  <c r="J394" i="14"/>
  <c r="L394" i="14" s="1"/>
  <c r="J395" i="14"/>
  <c r="L395" i="14" s="1"/>
  <c r="J396" i="14"/>
  <c r="L396" i="14" s="1"/>
  <c r="J397" i="14"/>
  <c r="L397" i="14" s="1"/>
  <c r="J398" i="14"/>
  <c r="L398" i="14" s="1"/>
  <c r="J399" i="14"/>
  <c r="L399" i="14" s="1"/>
  <c r="J400" i="14"/>
  <c r="L400" i="14" s="1"/>
  <c r="J401" i="14"/>
  <c r="L401" i="14" s="1"/>
  <c r="J402" i="14"/>
  <c r="L402" i="14" s="1"/>
  <c r="J403" i="14"/>
  <c r="L403" i="14" s="1"/>
  <c r="J404" i="14"/>
  <c r="L404" i="14" s="1"/>
  <c r="J405" i="14"/>
  <c r="L405" i="14" s="1"/>
  <c r="J406" i="14"/>
  <c r="L406" i="14" s="1"/>
  <c r="J407" i="14"/>
  <c r="L407" i="14" s="1"/>
  <c r="J408" i="14"/>
  <c r="L408" i="14" s="1"/>
  <c r="J409" i="14"/>
  <c r="L409" i="14" s="1"/>
  <c r="J410" i="14"/>
  <c r="L410" i="14" s="1"/>
  <c r="J411" i="14"/>
  <c r="L411" i="14" s="1"/>
  <c r="J412" i="14"/>
  <c r="L412" i="14" s="1"/>
  <c r="J413" i="14"/>
  <c r="L413" i="14" s="1"/>
  <c r="J414" i="14"/>
  <c r="L414" i="14" s="1"/>
  <c r="J415" i="14"/>
  <c r="L415" i="14" s="1"/>
  <c r="J416" i="14"/>
  <c r="L416" i="14" s="1"/>
  <c r="J417" i="14"/>
  <c r="L417" i="14" s="1"/>
  <c r="J418" i="14"/>
  <c r="L418" i="14" s="1"/>
  <c r="J419" i="14"/>
  <c r="L419" i="14" s="1"/>
  <c r="J420" i="14"/>
  <c r="L420" i="14" s="1"/>
  <c r="J421" i="14"/>
  <c r="L421" i="14" s="1"/>
  <c r="J422" i="14"/>
  <c r="L422" i="14" s="1"/>
  <c r="J423" i="14"/>
  <c r="L423" i="14" s="1"/>
  <c r="J424" i="14"/>
  <c r="L424" i="14" s="1"/>
  <c r="J425" i="14"/>
  <c r="L425" i="14" s="1"/>
  <c r="J426" i="14"/>
  <c r="L426" i="14" s="1"/>
  <c r="J427" i="14"/>
  <c r="L427" i="14" s="1"/>
  <c r="J428" i="14"/>
  <c r="L428" i="14" s="1"/>
  <c r="J429" i="14"/>
  <c r="L429" i="14" s="1"/>
  <c r="J430" i="14"/>
  <c r="L430" i="14" s="1"/>
  <c r="J431" i="14"/>
  <c r="L431" i="14" s="1"/>
  <c r="J432" i="14"/>
  <c r="L432" i="14" s="1"/>
  <c r="J433" i="14"/>
  <c r="L433" i="14" s="1"/>
  <c r="J434" i="14"/>
  <c r="L434" i="14" s="1"/>
  <c r="J435" i="14"/>
  <c r="L435" i="14" s="1"/>
  <c r="J436" i="14"/>
  <c r="L436" i="14" s="1"/>
  <c r="J437" i="14"/>
  <c r="L437" i="14" s="1"/>
  <c r="J438" i="14"/>
  <c r="L438" i="14" s="1"/>
  <c r="J439" i="14"/>
  <c r="L439" i="14" s="1"/>
  <c r="J440" i="14"/>
  <c r="L440" i="14" s="1"/>
  <c r="J441" i="14"/>
  <c r="L441" i="14" s="1"/>
  <c r="J442" i="14"/>
  <c r="L442" i="14" s="1"/>
  <c r="J443" i="14"/>
  <c r="L443" i="14" s="1"/>
  <c r="J444" i="14"/>
  <c r="L444" i="14" s="1"/>
  <c r="J445" i="14"/>
  <c r="L445" i="14" s="1"/>
  <c r="J446" i="14"/>
  <c r="L446" i="14" s="1"/>
  <c r="J447" i="14"/>
  <c r="L447" i="14" s="1"/>
  <c r="J448" i="14"/>
  <c r="L448" i="14" s="1"/>
  <c r="J449" i="14"/>
  <c r="L449" i="14" s="1"/>
  <c r="J450" i="14"/>
  <c r="L450" i="14" s="1"/>
  <c r="J451" i="14"/>
  <c r="L451" i="14" s="1"/>
  <c r="J452" i="14"/>
  <c r="L452" i="14" s="1"/>
  <c r="J453" i="14"/>
  <c r="L453" i="14" s="1"/>
  <c r="J454" i="14"/>
  <c r="L454" i="14" s="1"/>
  <c r="J455" i="14"/>
  <c r="L455" i="14" s="1"/>
  <c r="J456" i="14"/>
  <c r="L456" i="14" s="1"/>
  <c r="J457" i="14"/>
  <c r="L457" i="14" s="1"/>
  <c r="J458" i="14"/>
  <c r="L458" i="14" s="1"/>
  <c r="J459" i="14"/>
  <c r="L459" i="14" s="1"/>
  <c r="J460" i="14"/>
  <c r="L460" i="14" s="1"/>
  <c r="J461" i="14"/>
  <c r="L461" i="14" s="1"/>
  <c r="J462" i="14"/>
  <c r="L462" i="14" s="1"/>
  <c r="J463" i="14"/>
  <c r="L463" i="14" s="1"/>
  <c r="J464" i="14"/>
  <c r="L464" i="14" s="1"/>
  <c r="J465" i="14"/>
  <c r="L465" i="14" s="1"/>
  <c r="J466" i="14"/>
  <c r="L466" i="14" s="1"/>
  <c r="J467" i="14"/>
  <c r="L467" i="14" s="1"/>
  <c r="J468" i="14"/>
  <c r="L468" i="14" s="1"/>
  <c r="J469" i="14"/>
  <c r="L469" i="14" s="1"/>
  <c r="J470" i="14"/>
  <c r="L470" i="14" s="1"/>
  <c r="J471" i="14"/>
  <c r="L471" i="14" s="1"/>
  <c r="J472" i="14"/>
  <c r="L472" i="14" s="1"/>
  <c r="J473" i="14"/>
  <c r="L473" i="14" s="1"/>
  <c r="J474" i="14"/>
  <c r="L474" i="14" s="1"/>
  <c r="J475" i="14"/>
  <c r="L475" i="14" s="1"/>
  <c r="J476" i="14"/>
  <c r="L476" i="14" s="1"/>
  <c r="J477" i="14"/>
  <c r="L477" i="14" s="1"/>
  <c r="J478" i="14"/>
  <c r="L478" i="14" s="1"/>
  <c r="J479" i="14"/>
  <c r="L479" i="14" s="1"/>
  <c r="J480" i="14"/>
  <c r="L480" i="14" s="1"/>
  <c r="J481" i="14"/>
  <c r="L481" i="14" s="1"/>
  <c r="J482" i="14"/>
  <c r="L482" i="14" s="1"/>
  <c r="J483" i="14"/>
  <c r="L483" i="14" s="1"/>
  <c r="J484" i="14"/>
  <c r="L484" i="14" s="1"/>
  <c r="J485" i="14"/>
  <c r="L485" i="14" s="1"/>
  <c r="J486" i="14"/>
  <c r="L486" i="14" s="1"/>
  <c r="J487" i="14"/>
  <c r="L487" i="14" s="1"/>
  <c r="J488" i="14"/>
  <c r="L488" i="14" s="1"/>
  <c r="J489" i="14"/>
  <c r="L489" i="14" s="1"/>
  <c r="J490" i="14"/>
  <c r="L490" i="14" s="1"/>
  <c r="J491" i="14"/>
  <c r="L491" i="14" s="1"/>
  <c r="J492" i="14"/>
  <c r="L492" i="14" s="1"/>
  <c r="J493" i="14"/>
  <c r="L493" i="14" s="1"/>
  <c r="J494" i="14"/>
  <c r="L494" i="14" s="1"/>
  <c r="J495" i="14"/>
  <c r="L495" i="14" s="1"/>
  <c r="J496" i="14"/>
  <c r="L496" i="14" s="1"/>
  <c r="J497" i="14"/>
  <c r="L497" i="14" s="1"/>
  <c r="J498" i="14"/>
  <c r="L498" i="14" s="1"/>
  <c r="J499" i="14"/>
  <c r="L499" i="14" s="1"/>
  <c r="J500" i="14"/>
  <c r="L500" i="14" s="1"/>
  <c r="J501" i="14"/>
  <c r="L501" i="14" s="1"/>
  <c r="J502" i="14"/>
  <c r="L502" i="14" s="1"/>
  <c r="J503" i="14"/>
  <c r="L503" i="14" s="1"/>
  <c r="J504" i="14"/>
  <c r="L504" i="14" s="1"/>
  <c r="J505" i="14"/>
  <c r="L505" i="14" s="1"/>
  <c r="J506" i="14"/>
  <c r="L506" i="14" s="1"/>
  <c r="J507" i="14"/>
  <c r="L507" i="14" s="1"/>
  <c r="J508" i="14"/>
  <c r="L508" i="14" s="1"/>
  <c r="J509" i="14"/>
  <c r="L509" i="14" s="1"/>
  <c r="J510" i="14"/>
  <c r="L510" i="14" s="1"/>
  <c r="J511" i="14"/>
  <c r="L511" i="14" s="1"/>
  <c r="J512" i="14"/>
  <c r="L512" i="14" s="1"/>
  <c r="J513" i="14"/>
  <c r="L513" i="14" s="1"/>
  <c r="J514" i="14"/>
  <c r="L514" i="14" s="1"/>
  <c r="J515" i="14"/>
  <c r="L515" i="14" s="1"/>
  <c r="C32" i="11" l="1"/>
  <c r="D28" i="15" l="1"/>
  <c r="C4" i="12" l="1"/>
  <c r="F4" i="14"/>
  <c r="C9" i="12"/>
  <c r="C11" i="12"/>
  <c r="C13" i="12"/>
  <c r="C7" i="12"/>
  <c r="G9" i="14"/>
  <c r="G11" i="14"/>
  <c r="G13" i="14"/>
  <c r="G7" i="14"/>
  <c r="H13" i="14" l="1"/>
  <c r="H11" i="14"/>
  <c r="H9" i="14"/>
  <c r="H7" i="14"/>
  <c r="D88" i="12"/>
  <c r="I9" i="14" l="1"/>
  <c r="I11" i="14"/>
  <c r="E18" i="11"/>
  <c r="I7" i="14"/>
  <c r="I13" i="14"/>
  <c r="E20" i="11"/>
  <c r="E24" i="11"/>
  <c r="E22" i="11"/>
  <c r="G88" i="12"/>
  <c r="D13" i="12" s="1"/>
  <c r="E14" i="12" s="1"/>
  <c r="G80" i="12"/>
  <c r="G70" i="12"/>
  <c r="G60" i="12"/>
  <c r="G54" i="12"/>
  <c r="G42" i="12"/>
  <c r="G30" i="12"/>
  <c r="F39" i="12"/>
  <c r="H39" i="12" s="1"/>
  <c r="G17" i="12"/>
  <c r="E17" i="12"/>
  <c r="D17" i="12"/>
  <c r="F26" i="15"/>
  <c r="F25" i="15"/>
  <c r="F24" i="15"/>
  <c r="F23" i="15"/>
  <c r="F22" i="15"/>
  <c r="F21" i="15"/>
  <c r="F20" i="15"/>
  <c r="F19" i="15"/>
  <c r="F18" i="15"/>
  <c r="F17" i="15"/>
  <c r="E16" i="15"/>
  <c r="D16" i="15"/>
  <c r="F14" i="15"/>
  <c r="F13" i="15"/>
  <c r="F12" i="15"/>
  <c r="F11" i="15"/>
  <c r="F10" i="15"/>
  <c r="F9" i="15"/>
  <c r="F8" i="15"/>
  <c r="F7" i="15" s="1"/>
  <c r="E7" i="15"/>
  <c r="E4" i="15" s="1"/>
  <c r="D7" i="15"/>
  <c r="D4" i="15" s="1"/>
  <c r="F6" i="15"/>
  <c r="F5" i="15"/>
  <c r="F104" i="12"/>
  <c r="F103" i="12"/>
  <c r="F102" i="12"/>
  <c r="F101" i="12"/>
  <c r="F100" i="12"/>
  <c r="F99" i="12"/>
  <c r="E98" i="12"/>
  <c r="D98" i="12"/>
  <c r="F86" i="12"/>
  <c r="H86" i="12" s="1"/>
  <c r="F85" i="12"/>
  <c r="H85" i="12" s="1"/>
  <c r="F84" i="12"/>
  <c r="H84" i="12" s="1"/>
  <c r="F83" i="12"/>
  <c r="H83" i="12" s="1"/>
  <c r="F82" i="12"/>
  <c r="H82" i="12" s="1"/>
  <c r="F81" i="12"/>
  <c r="H81" i="12" s="1"/>
  <c r="E80" i="12"/>
  <c r="D80" i="12"/>
  <c r="F78" i="12"/>
  <c r="H78" i="12" s="1"/>
  <c r="F77" i="12"/>
  <c r="H77" i="12" s="1"/>
  <c r="F76" i="12"/>
  <c r="H76" i="12" s="1"/>
  <c r="F75" i="12"/>
  <c r="H75" i="12" s="1"/>
  <c r="F74" i="12"/>
  <c r="H74" i="12" s="1"/>
  <c r="F73" i="12"/>
  <c r="H73" i="12" s="1"/>
  <c r="F72" i="12"/>
  <c r="H72" i="12" s="1"/>
  <c r="F71" i="12"/>
  <c r="H71" i="12" s="1"/>
  <c r="E70" i="12"/>
  <c r="D70" i="12"/>
  <c r="F68" i="12"/>
  <c r="H68" i="12" s="1"/>
  <c r="F67" i="12"/>
  <c r="H67" i="12" s="1"/>
  <c r="F66" i="12"/>
  <c r="H66" i="12" s="1"/>
  <c r="F65" i="12"/>
  <c r="H65" i="12" s="1"/>
  <c r="F64" i="12"/>
  <c r="H64" i="12" s="1"/>
  <c r="F63" i="12"/>
  <c r="H63" i="12" s="1"/>
  <c r="F62" i="12"/>
  <c r="H62" i="12" s="1"/>
  <c r="F61" i="12"/>
  <c r="H61" i="12" s="1"/>
  <c r="E60" i="12"/>
  <c r="D60" i="12"/>
  <c r="F58" i="12"/>
  <c r="H58" i="12" s="1"/>
  <c r="F57" i="12"/>
  <c r="H57" i="12" s="1"/>
  <c r="F56" i="12"/>
  <c r="H56" i="12" s="1"/>
  <c r="F55" i="12"/>
  <c r="H55" i="12" s="1"/>
  <c r="E54" i="12"/>
  <c r="D54" i="12"/>
  <c r="F52" i="12"/>
  <c r="H52" i="12" s="1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 s="1"/>
  <c r="F43" i="12"/>
  <c r="H43" i="12" s="1"/>
  <c r="E42" i="12"/>
  <c r="D42" i="12"/>
  <c r="F40" i="12"/>
  <c r="H40" i="12" s="1"/>
  <c r="F38" i="12"/>
  <c r="H38" i="12" s="1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E30" i="12"/>
  <c r="D30" i="12"/>
  <c r="F26" i="12"/>
  <c r="H26" i="12" s="1"/>
  <c r="F25" i="12"/>
  <c r="H25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D11" i="12" l="1"/>
  <c r="E13" i="12"/>
  <c r="D24" i="11"/>
  <c r="F25" i="11" s="1"/>
  <c r="D18" i="11"/>
  <c r="F19" i="11" s="1"/>
  <c r="D7" i="12"/>
  <c r="H88" i="12"/>
  <c r="I14" i="14"/>
  <c r="F24" i="11"/>
  <c r="C28" i="11"/>
  <c r="C29" i="11" s="1"/>
  <c r="E28" i="12"/>
  <c r="D106" i="12" s="1"/>
  <c r="D28" i="12"/>
  <c r="D96" i="12" s="1"/>
  <c r="G28" i="12"/>
  <c r="F4" i="15"/>
  <c r="F16" i="15"/>
  <c r="F30" i="12"/>
  <c r="H30" i="12" s="1"/>
  <c r="F60" i="12"/>
  <c r="H60" i="12" s="1"/>
  <c r="F54" i="12"/>
  <c r="H54" i="12" s="1"/>
  <c r="F42" i="12"/>
  <c r="H42" i="12" s="1"/>
  <c r="F98" i="12"/>
  <c r="F80" i="12"/>
  <c r="H80" i="12" s="1"/>
  <c r="F70" i="12"/>
  <c r="H70" i="12" s="1"/>
  <c r="F17" i="12"/>
  <c r="H17" i="12" s="1"/>
  <c r="D108" i="12" l="1"/>
  <c r="C31" i="11" s="1"/>
  <c r="C33" i="11" s="1"/>
  <c r="D33" i="11" s="1"/>
  <c r="I8" i="14"/>
  <c r="E8" i="12"/>
  <c r="F18" i="11"/>
  <c r="E11" i="12"/>
  <c r="D22" i="11"/>
  <c r="I12" i="14"/>
  <c r="E12" i="12"/>
  <c r="E7" i="12"/>
  <c r="D9" i="12"/>
  <c r="D4" i="12"/>
  <c r="E4" i="12" s="1"/>
  <c r="F28" i="12"/>
  <c r="H28" i="12" s="1"/>
  <c r="I10" i="14" l="1"/>
  <c r="E10" i="12"/>
  <c r="F22" i="11"/>
  <c r="F23" i="11"/>
  <c r="E9" i="12"/>
  <c r="D20" i="11"/>
  <c r="F21" i="11" s="1"/>
  <c r="F20" i="11" l="1"/>
  <c r="G4" i="14"/>
  <c r="H4" i="14" s="1"/>
</calcChain>
</file>

<file path=xl/sharedStrings.xml><?xml version="1.0" encoding="utf-8"?>
<sst xmlns="http://schemas.openxmlformats.org/spreadsheetml/2006/main" count="289" uniqueCount="246">
  <si>
    <t>Další zdroje</t>
  </si>
  <si>
    <t xml:space="preserve">smlouva </t>
  </si>
  <si>
    <t>faktura</t>
  </si>
  <si>
    <t>paragon (účtenka)</t>
  </si>
  <si>
    <t>- VYBERTE ZE SEZNAMU -</t>
  </si>
  <si>
    <t>1. Projekty kreativního učení realizované ve školách</t>
  </si>
  <si>
    <t xml:space="preserve">2. Projekty kreativního učení realizované v kulturních institucích </t>
  </si>
  <si>
    <t>3. Spolupráce kulturních institucí a škol</t>
  </si>
  <si>
    <t>4. Vzdělávací aktivity pro pedagogy a pracovníky kulturního a kreativního sektoru</t>
  </si>
  <si>
    <t>5. Jiný projekt z oblasti kreativního učení</t>
  </si>
  <si>
    <t>DPH</t>
  </si>
  <si>
    <t>Žadatel</t>
  </si>
  <si>
    <t>Název projektu</t>
  </si>
  <si>
    <t>Registrační číslo projektu</t>
  </si>
  <si>
    <t>Tematický okruh</t>
  </si>
  <si>
    <t>Z dotace nelze hradit DPH. Dotaci lze poskytnout až do 100 % uznatelných nákladů (tzn. uznatelné náklady jsou bez DPH).</t>
  </si>
  <si>
    <t>NEZPŮSOBILÉ NÁKLADY: DPH, občerstvení, pohonné hmoty (mimo PHM v rámci cestovného), věcná nebo finanční ocenění, právní služby, zpracování projektu; aktivity, které neodpovídají zaměření programu a podmínkám příslušné výzvy; běžné provozní výdaje žadatele nesouvisející s projektem.</t>
  </si>
  <si>
    <t>NÁKLADY</t>
  </si>
  <si>
    <t>v Kč</t>
  </si>
  <si>
    <t>Bez DPH</t>
  </si>
  <si>
    <t>Celkem</t>
  </si>
  <si>
    <t>Komentář</t>
  </si>
  <si>
    <t>I.</t>
  </si>
  <si>
    <t>1.1.</t>
  </si>
  <si>
    <t>1.2.</t>
  </si>
  <si>
    <t>1.3.</t>
  </si>
  <si>
    <t>1.4.</t>
  </si>
  <si>
    <t>1.6.</t>
  </si>
  <si>
    <t>1.7.</t>
  </si>
  <si>
    <t>1.8.</t>
  </si>
  <si>
    <t>1.9.</t>
  </si>
  <si>
    <t>II.</t>
  </si>
  <si>
    <t>2.</t>
  </si>
  <si>
    <t>Náklady na realizaci projektu</t>
  </si>
  <si>
    <t>2.1.</t>
  </si>
  <si>
    <t>nájem prostor v místě trvalého působení</t>
  </si>
  <si>
    <t>2.2.</t>
  </si>
  <si>
    <t>nájem prostor</t>
  </si>
  <si>
    <t>2.3.</t>
  </si>
  <si>
    <t>nájem techniky</t>
  </si>
  <si>
    <t>2.4.</t>
  </si>
  <si>
    <t>doprava</t>
  </si>
  <si>
    <t>2.5.</t>
  </si>
  <si>
    <t>spotřeba materiálu</t>
  </si>
  <si>
    <t>2.6.</t>
  </si>
  <si>
    <t>nákupy drobného majetku</t>
  </si>
  <si>
    <t>2.7.</t>
  </si>
  <si>
    <t>2.8.</t>
  </si>
  <si>
    <t>2.9.</t>
  </si>
  <si>
    <t>3.</t>
  </si>
  <si>
    <t>Produkce a technické zajištění</t>
  </si>
  <si>
    <t>3.1.</t>
  </si>
  <si>
    <t>produkce</t>
  </si>
  <si>
    <t>3.2.</t>
  </si>
  <si>
    <t>pořadatelská služba</t>
  </si>
  <si>
    <t>3.3.</t>
  </si>
  <si>
    <t>ostraha</t>
  </si>
  <si>
    <t>3.4.</t>
  </si>
  <si>
    <t>osvětlení</t>
  </si>
  <si>
    <t>3.5.</t>
  </si>
  <si>
    <t>ozvučení</t>
  </si>
  <si>
    <t>3.6.</t>
  </si>
  <si>
    <t>další (specifikujte)</t>
  </si>
  <si>
    <t>3.7.</t>
  </si>
  <si>
    <t>3.8.</t>
  </si>
  <si>
    <t>3.9.</t>
  </si>
  <si>
    <t>4.</t>
  </si>
  <si>
    <t>5.</t>
  </si>
  <si>
    <t>Cestovné</t>
  </si>
  <si>
    <t>5.1.</t>
  </si>
  <si>
    <t>ubytování</t>
  </si>
  <si>
    <t>5.2.</t>
  </si>
  <si>
    <t>diety</t>
  </si>
  <si>
    <t>5.3.</t>
  </si>
  <si>
    <t>jízdné / letenky</t>
  </si>
  <si>
    <t>6.</t>
  </si>
  <si>
    <t>Propagace</t>
  </si>
  <si>
    <t>6.1.</t>
  </si>
  <si>
    <t>tištěná propagace</t>
  </si>
  <si>
    <t>6.2.</t>
  </si>
  <si>
    <t>placená inzerce</t>
  </si>
  <si>
    <t>6.3.</t>
  </si>
  <si>
    <t>grafická úprava materiálů vč. sazby</t>
  </si>
  <si>
    <t>6.4.</t>
  </si>
  <si>
    <t>PR</t>
  </si>
  <si>
    <t>6.5.</t>
  </si>
  <si>
    <t>6.6.</t>
  </si>
  <si>
    <t>6.7.</t>
  </si>
  <si>
    <t>Další náklady</t>
  </si>
  <si>
    <t>7.1.</t>
  </si>
  <si>
    <t>autorské poplatky (OSA, DILIA…)</t>
  </si>
  <si>
    <t>7.2.</t>
  </si>
  <si>
    <t>překlady</t>
  </si>
  <si>
    <t>7.3.</t>
  </si>
  <si>
    <t>tlumočení</t>
  </si>
  <si>
    <t>7.4.</t>
  </si>
  <si>
    <t>pojištění</t>
  </si>
  <si>
    <t>7.5.</t>
  </si>
  <si>
    <t>7.6.</t>
  </si>
  <si>
    <t>7.7.</t>
  </si>
  <si>
    <t>Nepřímé – režijní náklady</t>
  </si>
  <si>
    <t>8.1.</t>
  </si>
  <si>
    <t>nájem kancelářských prostor</t>
  </si>
  <si>
    <t>8.2.</t>
  </si>
  <si>
    <t>kancelářské potřeby</t>
  </si>
  <si>
    <t>8.3.</t>
  </si>
  <si>
    <t>spoje (poštovné, telefony, internet)</t>
  </si>
  <si>
    <t>8.4.</t>
  </si>
  <si>
    <t>energie</t>
  </si>
  <si>
    <t>8.5.</t>
  </si>
  <si>
    <t>III.</t>
  </si>
  <si>
    <t>9.1.</t>
  </si>
  <si>
    <t>9.2.</t>
  </si>
  <si>
    <t>9.3.</t>
  </si>
  <si>
    <t>9.4.</t>
  </si>
  <si>
    <t>9.5.</t>
  </si>
  <si>
    <t>A1</t>
  </si>
  <si>
    <t>Uznatelné náklady celkem</t>
  </si>
  <si>
    <t>IV.</t>
  </si>
  <si>
    <t>NEUZNATELNÉ NÁKLADY</t>
  </si>
  <si>
    <t>10.1.</t>
  </si>
  <si>
    <t>občerstvení</t>
  </si>
  <si>
    <t>10.2.</t>
  </si>
  <si>
    <t>pohonné hmoty</t>
  </si>
  <si>
    <t>10.3.</t>
  </si>
  <si>
    <t>bankovní poplatky</t>
  </si>
  <si>
    <t>10.4.</t>
  </si>
  <si>
    <t>zpracování projektu</t>
  </si>
  <si>
    <t>10.5.</t>
  </si>
  <si>
    <t>právní služby</t>
  </si>
  <si>
    <t>10.6.</t>
  </si>
  <si>
    <t>věcná a finanční ocenění</t>
  </si>
  <si>
    <t>A2</t>
  </si>
  <si>
    <t>A</t>
  </si>
  <si>
    <t>Poznámky k tabulce:</t>
  </si>
  <si>
    <t>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</si>
  <si>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t>OON - ostatní osobní náklady, tzn. dohody o provedení práce (DPP) a dohody o pracovní činnosti (DPČ) uvádějte včetně zákonných odvodů, jsou-li odváděny.</t>
  </si>
  <si>
    <t>ZDROJE FINANCOVÁNÍ</t>
  </si>
  <si>
    <t>Neplátci DPH uvedou POUZE částku celkem.</t>
  </si>
  <si>
    <t>Příjmy z realizace projektu</t>
  </si>
  <si>
    <t>I.1.</t>
  </si>
  <si>
    <t>vstupné</t>
  </si>
  <si>
    <t>I.2.</t>
  </si>
  <si>
    <t>účastnické, konferenční poplatky, kurzovné</t>
  </si>
  <si>
    <t>I.3.</t>
  </si>
  <si>
    <t xml:space="preserve">prodej časopisů </t>
  </si>
  <si>
    <t>I.3.a)</t>
  </si>
  <si>
    <t xml:space="preserve">    - volný prodej</t>
  </si>
  <si>
    <t>I.3.b)</t>
  </si>
  <si>
    <t xml:space="preserve">    - předplatné</t>
  </si>
  <si>
    <t>I.4.</t>
  </si>
  <si>
    <t>prodej publikací, hudebnin, CD, DVD</t>
  </si>
  <si>
    <t>I.5.</t>
  </si>
  <si>
    <t>prodej dalších tiskovin (programy, katalogy, plakáty)</t>
  </si>
  <si>
    <t>I.6.</t>
  </si>
  <si>
    <t>prodej vystavovaného exponátu*</t>
  </si>
  <si>
    <t>I.7.</t>
  </si>
  <si>
    <t>příjmy z reklamy (např. u internetových portálů)</t>
  </si>
  <si>
    <t>I.8.</t>
  </si>
  <si>
    <r>
      <t xml:space="preserve">ostatní příjmy - </t>
    </r>
    <r>
      <rPr>
        <b/>
        <sz val="10"/>
        <rFont val="Arial"/>
        <family val="2"/>
        <charset val="238"/>
      </rPr>
      <t>specifikujte</t>
    </r>
  </si>
  <si>
    <t>II.1.</t>
  </si>
  <si>
    <t>vlastní finanční vklad žadatele</t>
  </si>
  <si>
    <t>II.2.</t>
  </si>
  <si>
    <t>sponzoři (na základě smlouvy o reklamě apod.)</t>
  </si>
  <si>
    <t>II.3.</t>
  </si>
  <si>
    <t xml:space="preserve">dary (na základě darovací smlouvy, potvrzení o přijetí daru) </t>
  </si>
  <si>
    <t>II.4.</t>
  </si>
  <si>
    <t>dotace od města, obce</t>
  </si>
  <si>
    <t>II.5.</t>
  </si>
  <si>
    <t>dotace od kraje</t>
  </si>
  <si>
    <t>II.6.</t>
  </si>
  <si>
    <t>II.7.</t>
  </si>
  <si>
    <t>dotace od Státního fondu kultury</t>
  </si>
  <si>
    <t>II.8.</t>
  </si>
  <si>
    <t>dotace od ústředních orgánů (mimo MK)</t>
  </si>
  <si>
    <t>II.9.</t>
  </si>
  <si>
    <t>zahraniční zdroje (Culture 2000, ambasády, kulturní centra...)</t>
  </si>
  <si>
    <t>II.10.</t>
  </si>
  <si>
    <r>
      <t>ostatní příjmy (nadace, nadační fond…)</t>
    </r>
    <r>
      <rPr>
        <b/>
        <sz val="10"/>
        <color rgb="FF000000"/>
        <rFont val="Arial"/>
        <family val="2"/>
        <charset val="238"/>
      </rPr>
      <t xml:space="preserve"> - specifikujte</t>
    </r>
  </si>
  <si>
    <t>B</t>
  </si>
  <si>
    <t>Vyúčtování zpracoval / zpracovala</t>
  </si>
  <si>
    <t>E-mail</t>
  </si>
  <si>
    <t>Telefon</t>
  </si>
  <si>
    <t>Jméno a příjmení</t>
  </si>
  <si>
    <t>VYÚČTOVÁNÍ PROJEKTU V ROCE 2022</t>
  </si>
  <si>
    <t>č. 3/2022 – Podpora projektů kreativního učení</t>
  </si>
  <si>
    <t>- specifikujte náplň práce a příslušný úvazek na projektu</t>
  </si>
  <si>
    <t>Struktura dotace</t>
  </si>
  <si>
    <t>I. Lektorské honoráře</t>
  </si>
  <si>
    <t>II. Další náklady přímé</t>
  </si>
  <si>
    <t>III. Nepřímé (režijní náklady)</t>
  </si>
  <si>
    <t>IV. Mzdy stálých zaměstnanců</t>
  </si>
  <si>
    <t>Z toho čerpáno z dotace</t>
  </si>
  <si>
    <t>Čerpání dotace</t>
  </si>
  <si>
    <t>Náklady</t>
  </si>
  <si>
    <t>Zdroje</t>
  </si>
  <si>
    <t>vyplňte</t>
  </si>
  <si>
    <t>Výzva NPO</t>
  </si>
  <si>
    <t>Číslo účtu, ze kterého byly hrazeny doklady</t>
  </si>
  <si>
    <t>- specifikujte obsah a rozsah</t>
  </si>
  <si>
    <r>
      <rPr>
        <b/>
        <sz val="10"/>
        <rFont val="Arial"/>
        <family val="2"/>
        <charset val="238"/>
      </rPr>
      <t>IV. Mzdy stálých zaměstnanců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Uveďte náplň práce na projektu a rozsah práce</t>
    </r>
    <r>
      <rPr>
        <sz val="10"/>
        <rFont val="Arial"/>
        <family val="2"/>
        <charset val="238"/>
      </rPr>
      <t xml:space="preserve"> (měsíční úvazek a počet měsíců / počet hodin / pracovní úkol) mzdy zaměstnanců zaměstnaných na základě pracovního poměru (pracovní smlouva). Způsobilým nákladem je mzda a zákonné odvody (zdravotní a sociální pojištění, pojištění odpovědnosti zaměstnavatele). - Př.: organizační zajištění workshopů, úvazek 0,1 / 4 měsíce.
</t>
    </r>
  </si>
  <si>
    <t>Poznámky k tabulkce:</t>
  </si>
  <si>
    <t>Seznam účetních dokladů hrazených z dotace</t>
  </si>
  <si>
    <t>Částka celkem</t>
  </si>
  <si>
    <t>Hrazeno z dotace</t>
  </si>
  <si>
    <t>Č. j. rozhodnutí</t>
  </si>
  <si>
    <r>
      <rPr>
        <b/>
        <sz val="10"/>
        <rFont val="Arial"/>
        <family val="2"/>
        <charset val="238"/>
      </rPr>
      <t>I. lektorské honoráře:</t>
    </r>
    <r>
      <rPr>
        <sz val="10"/>
        <rFont val="Arial"/>
        <family val="2"/>
        <charset val="238"/>
      </rPr>
      <t xml:space="preserve">
Jedná se o náklady na osoby v roli lektora (tzn. pedagoga, metodika, přednášejícího, mentora, osoby podílející na obsahové přípravě aktivit kreativního učení apod.) bez ohledu na charakter (např. dohoda o provedení práce, dohoda o pracovní činnosti, faktura, smlouva o dílo apod.) kromě formy pracovního poměřu, která patří do sekce "Mzdy stálých zaměstnanců". Náklady na osoby, které zajišťují organizaci nebo technické zajištění akce, uveďte v sekci "Další náklady na projekt přímé".
</t>
    </r>
    <r>
      <rPr>
        <b/>
        <sz val="10"/>
        <rFont val="Arial"/>
        <family val="2"/>
        <charset val="238"/>
      </rPr>
      <t xml:space="preserve">Specifikujte obsah a rozsah. </t>
    </r>
    <r>
      <rPr>
        <sz val="10"/>
        <rFont val="Arial"/>
        <family val="2"/>
        <charset val="238"/>
      </rPr>
      <t>Př. lektor designu skla - 22 lekcí po 6 h (1 h / 600 Kč).</t>
    </r>
  </si>
  <si>
    <t>Lektorské honoráře</t>
  </si>
  <si>
    <t>Další náklady přímé</t>
  </si>
  <si>
    <t>Do komentáře uveďte způsob výpočtu položek I. Příjmy z realizace projektu (např. kurzovné 1500 Kč / kurz, realizováno 6 kurzů s celkem 60 účastníky).</t>
  </si>
  <si>
    <t>Č.</t>
  </si>
  <si>
    <t>Čerpání</t>
  </si>
  <si>
    <t>Z rozhodnutí (max. výše)</t>
  </si>
  <si>
    <t>Dotace</t>
  </si>
  <si>
    <t>Poskytnutá</t>
  </si>
  <si>
    <t>Dotace pro rok 2022</t>
  </si>
  <si>
    <t>DOTACE</t>
  </si>
  <si>
    <t>I</t>
  </si>
  <si>
    <t>II</t>
  </si>
  <si>
    <t>III</t>
  </si>
  <si>
    <t>IV</t>
  </si>
  <si>
    <t>Kód</t>
  </si>
  <si>
    <t>Kód položky struktury dotace
(I / II / III / IV)</t>
  </si>
  <si>
    <r>
      <t xml:space="preserve">Čerpání
</t>
    </r>
    <r>
      <rPr>
        <sz val="10"/>
        <color theme="1"/>
        <rFont val="Arial"/>
        <family val="2"/>
        <charset val="238"/>
      </rPr>
      <t>(z listu Náklady)</t>
    </r>
  </si>
  <si>
    <r>
      <t xml:space="preserve">Čerpání
</t>
    </r>
    <r>
      <rPr>
        <sz val="10"/>
        <color theme="1"/>
        <rFont val="Arial"/>
        <family val="2"/>
        <charset val="238"/>
      </rPr>
      <t>(z listu Seznam dokladů)</t>
    </r>
  </si>
  <si>
    <t>Rozdíl</t>
  </si>
  <si>
    <t>Přijatou dotaci v roce 2022 vyplňte do II.6. dotace od Ministerstva kultury – odd. umění NPO.</t>
  </si>
  <si>
    <t>Zdroje financování celkem (bez DPH)</t>
  </si>
  <si>
    <t>Neuznatelné náklady celkem</t>
  </si>
  <si>
    <t>Náklady celkem (A1 + A2)</t>
  </si>
  <si>
    <t>ANO</t>
  </si>
  <si>
    <t>NE</t>
  </si>
  <si>
    <t>Sledované období</t>
  </si>
  <si>
    <t>realizace 1. 9. 2022 –  31. 12. 2022 (příprava 1. 1. 2022 –  31. 8. 2022)</t>
  </si>
  <si>
    <t>Částka bez DPH</t>
  </si>
  <si>
    <r>
      <t xml:space="preserve">Mzdy stálých zaměstnanců </t>
    </r>
    <r>
      <rPr>
        <sz val="10"/>
        <rFont val="Arial"/>
        <family val="2"/>
        <charset val="238"/>
      </rPr>
      <t>(vč. odvodů)</t>
    </r>
  </si>
  <si>
    <t>Kontrola</t>
  </si>
  <si>
    <r>
      <rPr>
        <u/>
        <sz val="10"/>
        <color indexed="8"/>
        <rFont val="Arial"/>
        <family val="2"/>
        <charset val="238"/>
      </rPr>
      <t>dotace od Ministerstva kultury</t>
    </r>
    <r>
      <rPr>
        <sz val="10"/>
        <color indexed="8"/>
        <rFont val="Arial"/>
        <family val="2"/>
        <charset val="238"/>
      </rPr>
      <t xml:space="preserve"> – Odd. umění - NPO </t>
    </r>
    <r>
      <rPr>
        <b/>
        <sz val="10"/>
        <color rgb="FF000000"/>
        <rFont val="Arial"/>
        <family val="2"/>
        <charset val="238"/>
      </rPr>
      <t>rozepište na jednotlivé útvary MK</t>
    </r>
    <r>
      <rPr>
        <sz val="10"/>
        <color indexed="8"/>
        <rFont val="Arial"/>
        <family val="2"/>
        <charset val="238"/>
      </rPr>
      <t xml:space="preserve"> (odd. umění, odd. literatury knihoven, odbor regionální a národnostní kultury atd.)</t>
    </r>
  </si>
  <si>
    <r>
      <t xml:space="preserve">Číslo účetního dokladu
</t>
    </r>
    <r>
      <rPr>
        <sz val="10"/>
        <rFont val="Arial"/>
        <family val="2"/>
        <charset val="238"/>
      </rPr>
      <t>(nikoli č. pořadové)</t>
    </r>
  </si>
  <si>
    <r>
      <t xml:space="preserve">Druh prvotního dokladu </t>
    </r>
    <r>
      <rPr>
        <sz val="10"/>
        <rFont val="Arial"/>
        <family val="2"/>
        <charset val="238"/>
      </rPr>
      <t>(faktura, prac. smlouva apod.)</t>
    </r>
  </si>
  <si>
    <r>
      <rPr>
        <b/>
        <sz val="10"/>
        <rFont val="Arial"/>
        <family val="2"/>
        <charset val="238"/>
      </rPr>
      <t>Dodavatel / zaměstnanec</t>
    </r>
    <r>
      <rPr>
        <sz val="10"/>
        <rFont val="Arial"/>
        <family val="2"/>
        <charset val="238"/>
      </rPr>
      <t xml:space="preserve">
(komu bylo hrazeno)</t>
    </r>
  </si>
  <si>
    <r>
      <rPr>
        <b/>
        <sz val="10"/>
        <rFont val="Arial"/>
        <family val="2"/>
        <charset val="238"/>
      </rPr>
      <t xml:space="preserve">Účel
</t>
    </r>
    <r>
      <rPr>
        <sz val="10"/>
        <rFont val="Arial"/>
        <family val="2"/>
        <charset val="238"/>
      </rPr>
      <t>(za co by hrazeno, předmět plnění)</t>
    </r>
  </si>
  <si>
    <r>
      <t xml:space="preserve">Datum úhrady
</t>
    </r>
    <r>
      <rPr>
        <sz val="10"/>
        <rFont val="Arial"/>
        <family val="2"/>
        <charset val="238"/>
      </rPr>
      <t>(datum odečtení z účtu)</t>
    </r>
  </si>
  <si>
    <r>
      <t xml:space="preserve">Struktura dotace dle rozhodnutí
</t>
    </r>
    <r>
      <rPr>
        <sz val="10"/>
        <color theme="1"/>
        <rFont val="Arial"/>
        <family val="2"/>
        <charset val="238"/>
      </rPr>
      <t>(v max. výši)</t>
    </r>
  </si>
  <si>
    <t>Je příjemce dotace plátcem DPH?</t>
  </si>
  <si>
    <t>ANO, bez nároku na odpočet. (Např. hlavní činnost příspěvkových organizací.)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</si>
</sst>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61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 vertical="center"/>
    </xf>
    <xf numFmtId="49" fontId="1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12" fillId="2" borderId="25" xfId="0" applyFont="1" applyFill="1" applyBorder="1" applyAlignment="1" applyProtection="1">
      <alignment horizontal="right" vertical="center"/>
    </xf>
    <xf numFmtId="4" fontId="12" fillId="2" borderId="15" xfId="0" applyNumberFormat="1" applyFont="1" applyFill="1" applyBorder="1" applyAlignment="1" applyProtection="1">
      <alignment horizontal="right" vertical="center"/>
    </xf>
    <xf numFmtId="0" fontId="10" fillId="2" borderId="9" xfId="0" applyFont="1" applyFill="1" applyBorder="1" applyAlignment="1" applyProtection="1">
      <alignment vertical="center"/>
    </xf>
    <xf numFmtId="4" fontId="10" fillId="2" borderId="9" xfId="0" applyNumberFormat="1" applyFont="1" applyFill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3" fillId="0" borderId="0" xfId="1" applyNumberFormat="1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horizontal="left" vertical="center" wrapText="1"/>
      <protection locked="0"/>
    </xf>
    <xf numFmtId="4" fontId="5" fillId="0" borderId="7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</xf>
    <xf numFmtId="49" fontId="11" fillId="0" borderId="0" xfId="1" applyNumberFormat="1" applyFont="1" applyBorder="1" applyAlignment="1" applyProtection="1">
      <alignment horizontal="left" vertical="center" wrapText="1"/>
    </xf>
    <xf numFmtId="49" fontId="7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49" fontId="11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" fontId="5" fillId="0" borderId="17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9" fontId="5" fillId="0" borderId="17" xfId="0" applyNumberFormat="1" applyFont="1" applyBorder="1" applyAlignment="1" applyProtection="1">
      <alignment horizontal="left" vertical="top"/>
      <protection locked="0"/>
    </xf>
    <xf numFmtId="49" fontId="5" fillId="0" borderId="17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49" fontId="4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 wrapText="1"/>
      <protection locked="0"/>
    </xf>
    <xf numFmtId="49" fontId="11" fillId="0" borderId="0" xfId="1" applyNumberFormat="1" applyFont="1" applyBorder="1" applyAlignment="1" applyProtection="1">
      <alignment vertical="center" wrapText="1"/>
      <protection locked="0"/>
    </xf>
    <xf numFmtId="0" fontId="5" fillId="0" borderId="0" xfId="0" applyFont="1" applyProtection="1"/>
    <xf numFmtId="0" fontId="1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49" fontId="14" fillId="0" borderId="7" xfId="0" applyNumberFormat="1" applyFont="1" applyBorder="1" applyAlignment="1" applyProtection="1">
      <alignment vertical="center" wrapText="1"/>
      <protection locked="0"/>
    </xf>
    <xf numFmtId="4" fontId="14" fillId="0" borderId="7" xfId="0" applyNumberFormat="1" applyFont="1" applyBorder="1" applyAlignment="1" applyProtection="1">
      <alignment horizontal="right" vertical="center" wrapText="1"/>
      <protection locked="0"/>
    </xf>
    <xf numFmtId="49" fontId="11" fillId="0" borderId="0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vertical="center" wrapText="1"/>
    </xf>
    <xf numFmtId="0" fontId="5" fillId="0" borderId="9" xfId="0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18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28" xfId="0" applyFont="1" applyBorder="1" applyProtection="1">
      <protection locked="0"/>
    </xf>
    <xf numFmtId="4" fontId="5" fillId="0" borderId="29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9" fontId="5" fillId="0" borderId="12" xfId="0" applyNumberFormat="1" applyFont="1" applyBorder="1" applyAlignment="1" applyProtection="1">
      <alignment horizontal="left" vertical="top"/>
      <protection locked="0"/>
    </xf>
    <xf numFmtId="49" fontId="5" fillId="0" borderId="6" xfId="0" applyNumberFormat="1" applyFont="1" applyBorder="1" applyAlignment="1" applyProtection="1">
      <alignment horizontal="left" vertical="top"/>
      <protection locked="0"/>
    </xf>
    <xf numFmtId="49" fontId="5" fillId="0" borderId="12" xfId="0" applyNumberFormat="1" applyFont="1" applyBorder="1" applyAlignment="1" applyProtection="1">
      <alignment horizontal="center" vertical="top"/>
      <protection locked="0"/>
    </xf>
    <xf numFmtId="4" fontId="5" fillId="0" borderId="12" xfId="0" applyNumberFormat="1" applyFont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vertical="center" wrapText="1"/>
    </xf>
    <xf numFmtId="0" fontId="5" fillId="0" borderId="0" xfId="0" applyFont="1" applyFill="1" applyProtection="1"/>
    <xf numFmtId="4" fontId="12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9" fontId="1" fillId="0" borderId="0" xfId="1" applyNumberFormat="1" applyFont="1" applyBorder="1" applyAlignment="1" applyProtection="1">
      <alignment vertical="center" wrapText="1"/>
    </xf>
    <xf numFmtId="49" fontId="3" fillId="0" borderId="0" xfId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49" fontId="2" fillId="0" borderId="0" xfId="1" applyNumberFormat="1" applyFont="1" applyBorder="1" applyAlignment="1" applyProtection="1">
      <alignment vertical="center" wrapText="1"/>
    </xf>
    <xf numFmtId="49" fontId="11" fillId="0" borderId="0" xfId="1" applyNumberFormat="1" applyFont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49" fontId="5" fillId="0" borderId="0" xfId="0" applyNumberFormat="1" applyFont="1" applyAlignment="1" applyProtection="1">
      <alignment vertical="center" wrapText="1"/>
    </xf>
    <xf numFmtId="3" fontId="3" fillId="0" borderId="0" xfId="1" applyNumberFormat="1" applyFont="1" applyBorder="1" applyAlignment="1" applyProtection="1">
      <alignment vertical="center" wrapText="1"/>
    </xf>
    <xf numFmtId="49" fontId="11" fillId="0" borderId="32" xfId="1" applyNumberFormat="1" applyFont="1" applyBorder="1" applyAlignment="1" applyProtection="1">
      <alignment vertical="center" wrapText="1"/>
    </xf>
    <xf numFmtId="49" fontId="11" fillId="0" borderId="30" xfId="1" applyNumberFormat="1" applyFont="1" applyBorder="1" applyAlignment="1" applyProtection="1">
      <alignment vertical="center" wrapText="1"/>
    </xf>
    <xf numFmtId="49" fontId="11" fillId="0" borderId="37" xfId="1" applyNumberFormat="1" applyFont="1" applyBorder="1" applyAlignment="1" applyProtection="1">
      <alignment vertical="center" wrapText="1"/>
    </xf>
    <xf numFmtId="49" fontId="11" fillId="0" borderId="32" xfId="1" applyNumberFormat="1" applyFont="1" applyBorder="1" applyAlignment="1" applyProtection="1">
      <alignment horizontal="left" vertical="center" wrapText="1"/>
    </xf>
    <xf numFmtId="49" fontId="11" fillId="0" borderId="30" xfId="1" applyNumberFormat="1" applyFont="1" applyBorder="1" applyAlignment="1" applyProtection="1">
      <alignment horizontal="left" vertical="center" wrapText="1"/>
    </xf>
    <xf numFmtId="49" fontId="11" fillId="0" borderId="37" xfId="1" applyNumberFormat="1" applyFont="1" applyBorder="1" applyAlignment="1" applyProtection="1">
      <alignment horizontal="left" vertical="center" wrapText="1"/>
    </xf>
    <xf numFmtId="3" fontId="11" fillId="0" borderId="0" xfId="1" applyNumberFormat="1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  <xf numFmtId="4" fontId="12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top"/>
    </xf>
    <xf numFmtId="4" fontId="5" fillId="0" borderId="2" xfId="0" applyNumberFormat="1" applyFont="1" applyFill="1" applyBorder="1" applyAlignment="1" applyProtection="1">
      <alignment horizontal="right" vertical="center"/>
    </xf>
    <xf numFmtId="49" fontId="11" fillId="0" borderId="2" xfId="1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 wrapText="1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vertical="center" wrapText="1"/>
    </xf>
    <xf numFmtId="4" fontId="4" fillId="0" borderId="44" xfId="1" applyNumberFormat="1" applyFont="1" applyBorder="1" applyAlignment="1" applyProtection="1">
      <alignment vertical="center" wrapText="1"/>
    </xf>
    <xf numFmtId="4" fontId="4" fillId="0" borderId="31" xfId="1" applyNumberFormat="1" applyFont="1" applyBorder="1" applyAlignment="1" applyProtection="1">
      <alignment vertical="center" wrapText="1"/>
    </xf>
    <xf numFmtId="4" fontId="4" fillId="0" borderId="39" xfId="1" applyNumberFormat="1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4" fontId="5" fillId="0" borderId="31" xfId="0" applyNumberFormat="1" applyFont="1" applyBorder="1" applyAlignment="1" applyProtection="1">
      <alignment horizontal="right" vertical="center"/>
    </xf>
    <xf numFmtId="4" fontId="5" fillId="0" borderId="39" xfId="0" applyNumberFormat="1" applyFont="1" applyBorder="1" applyAlignment="1" applyProtection="1">
      <alignment horizontal="right" vertical="center"/>
    </xf>
    <xf numFmtId="0" fontId="12" fillId="4" borderId="9" xfId="0" applyFont="1" applyFill="1" applyBorder="1" applyAlignment="1" applyProtection="1">
      <alignment horizontal="right" vertical="center"/>
    </xf>
    <xf numFmtId="4" fontId="5" fillId="4" borderId="22" xfId="0" applyNumberFormat="1" applyFont="1" applyFill="1" applyBorder="1" applyAlignment="1" applyProtection="1">
      <alignment horizontal="right" vertical="center"/>
    </xf>
    <xf numFmtId="4" fontId="5" fillId="4" borderId="23" xfId="0" applyNumberFormat="1" applyFont="1" applyFill="1" applyBorder="1" applyAlignment="1" applyProtection="1">
      <alignment horizontal="right" vertical="center" wrapText="1"/>
    </xf>
    <xf numFmtId="0" fontId="11" fillId="5" borderId="1" xfId="0" applyFont="1" applyFill="1" applyBorder="1" applyAlignment="1" applyProtection="1">
      <alignment horizontal="right" vertical="center"/>
    </xf>
    <xf numFmtId="4" fontId="11" fillId="5" borderId="24" xfId="0" applyNumberFormat="1" applyFont="1" applyFill="1" applyBorder="1" applyAlignment="1" applyProtection="1">
      <alignment horizontal="right" vertical="center"/>
    </xf>
    <xf numFmtId="4" fontId="11" fillId="5" borderId="16" xfId="0" applyNumberFormat="1" applyFont="1" applyFill="1" applyBorder="1" applyAlignment="1" applyProtection="1">
      <alignment vertical="center"/>
    </xf>
    <xf numFmtId="0" fontId="12" fillId="5" borderId="1" xfId="0" applyFont="1" applyFill="1" applyBorder="1" applyAlignment="1" applyProtection="1">
      <alignment horizontal="right" vertical="center"/>
    </xf>
    <xf numFmtId="4" fontId="12" fillId="5" borderId="15" xfId="0" applyNumberFormat="1" applyFont="1" applyFill="1" applyBorder="1" applyAlignment="1" applyProtection="1">
      <alignment horizontal="right" vertical="center"/>
    </xf>
    <xf numFmtId="4" fontId="12" fillId="5" borderId="27" xfId="0" applyNumberFormat="1" applyFont="1" applyFill="1" applyBorder="1" applyAlignment="1" applyProtection="1">
      <alignment horizontal="right" vertical="center" wrapText="1"/>
    </xf>
    <xf numFmtId="0" fontId="10" fillId="5" borderId="9" xfId="0" applyFont="1" applyFill="1" applyBorder="1" applyAlignment="1" applyProtection="1">
      <alignment horizontal="right" vertical="center"/>
    </xf>
    <xf numFmtId="4" fontId="10" fillId="5" borderId="9" xfId="0" applyNumberFormat="1" applyFont="1" applyFill="1" applyBorder="1" applyAlignment="1" applyProtection="1">
      <alignment horizontal="right" vertical="center"/>
    </xf>
    <xf numFmtId="0" fontId="2" fillId="5" borderId="9" xfId="0" applyFont="1" applyFill="1" applyBorder="1" applyAlignment="1" applyProtection="1">
      <alignment vertical="center"/>
    </xf>
    <xf numFmtId="4" fontId="2" fillId="5" borderId="9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/>
    </xf>
    <xf numFmtId="0" fontId="12" fillId="0" borderId="44" xfId="0" applyFont="1" applyBorder="1" applyAlignment="1" applyProtection="1">
      <alignment horizontal="center" vertical="center" wrapText="1"/>
    </xf>
    <xf numFmtId="49" fontId="11" fillId="0" borderId="0" xfId="1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Protection="1"/>
    <xf numFmtId="4" fontId="4" fillId="0" borderId="2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4" fontId="11" fillId="5" borderId="24" xfId="0" applyNumberFormat="1" applyFont="1" applyFill="1" applyBorder="1" applyAlignment="1" applyProtection="1">
      <alignment vertical="center"/>
    </xf>
    <xf numFmtId="4" fontId="11" fillId="5" borderId="15" xfId="0" applyNumberFormat="1" applyFont="1" applyFill="1" applyBorder="1" applyAlignment="1" applyProtection="1">
      <alignment vertical="center"/>
    </xf>
    <xf numFmtId="4" fontId="0" fillId="0" borderId="0" xfId="0" applyNumberFormat="1" applyProtection="1">
      <protection locked="0"/>
    </xf>
    <xf numFmtId="4" fontId="17" fillId="0" borderId="0" xfId="0" applyNumberFormat="1" applyFont="1" applyBorder="1" applyAlignment="1" applyProtection="1">
      <alignment horizontal="right" vertical="center"/>
      <protection locked="0"/>
    </xf>
    <xf numFmtId="4" fontId="17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2" fillId="6" borderId="23" xfId="0" applyFont="1" applyFill="1" applyBorder="1" applyAlignment="1" applyProtection="1">
      <alignment horizontal="right" vertical="center"/>
    </xf>
    <xf numFmtId="4" fontId="11" fillId="6" borderId="22" xfId="0" applyNumberFormat="1" applyFont="1" applyFill="1" applyBorder="1" applyAlignment="1" applyProtection="1">
      <alignment horizontal="right" vertical="center" wrapText="1"/>
    </xf>
    <xf numFmtId="49" fontId="5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9" xfId="0" applyFont="1" applyFill="1" applyBorder="1" applyAlignment="1" applyProtection="1">
      <alignment horizontal="right" vertical="center"/>
    </xf>
    <xf numFmtId="49" fontId="11" fillId="6" borderId="9" xfId="0" applyNumberFormat="1" applyFont="1" applyFill="1" applyBorder="1" applyAlignment="1" applyProtection="1">
      <alignment vertical="center" wrapText="1"/>
    </xf>
    <xf numFmtId="4" fontId="11" fillId="6" borderId="10" xfId="0" applyNumberFormat="1" applyFont="1" applyFill="1" applyBorder="1" applyAlignment="1" applyProtection="1">
      <alignment horizontal="right" vertical="center" wrapText="1"/>
    </xf>
    <xf numFmtId="49" fontId="5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9" xfId="0" applyFont="1" applyFill="1" applyBorder="1" applyAlignment="1" applyProtection="1">
      <alignment horizontal="right" vertical="center"/>
    </xf>
    <xf numFmtId="4" fontId="2" fillId="6" borderId="9" xfId="0" applyNumberFormat="1" applyFont="1" applyFill="1" applyBorder="1" applyAlignment="1" applyProtection="1">
      <alignment horizontal="right" vertical="center" wrapText="1"/>
    </xf>
    <xf numFmtId="4" fontId="12" fillId="5" borderId="13" xfId="0" applyNumberFormat="1" applyFont="1" applyFill="1" applyBorder="1" applyAlignment="1" applyProtection="1">
      <alignment horizontal="right" vertical="center"/>
    </xf>
    <xf numFmtId="4" fontId="12" fillId="5" borderId="16" xfId="0" applyNumberFormat="1" applyFont="1" applyFill="1" applyBorder="1" applyAlignment="1" applyProtection="1">
      <alignment horizontal="right" vertical="center" wrapText="1"/>
    </xf>
    <xf numFmtId="0" fontId="13" fillId="6" borderId="0" xfId="0" applyFont="1" applyFill="1" applyBorder="1" applyAlignment="1" applyProtection="1">
      <alignment vertical="center"/>
      <protection locked="0"/>
    </xf>
    <xf numFmtId="0" fontId="13" fillId="6" borderId="0" xfId="0" applyFont="1" applyFill="1" applyBorder="1" applyAlignment="1" applyProtection="1">
      <alignment vertical="center"/>
    </xf>
    <xf numFmtId="49" fontId="1" fillId="6" borderId="0" xfId="1" applyNumberFormat="1" applyFont="1" applyFill="1" applyBorder="1" applyAlignment="1" applyProtection="1">
      <alignment vertical="center" wrapText="1"/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49" fontId="5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0" xfId="0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 applyAlignment="1" applyProtection="1">
      <alignment wrapText="1"/>
      <protection locked="0"/>
    </xf>
    <xf numFmtId="4" fontId="0" fillId="2" borderId="2" xfId="0" applyNumberFormat="1" applyFill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horizontal="center" vertical="center" wrapText="1"/>
    </xf>
    <xf numFmtId="3" fontId="11" fillId="0" borderId="19" xfId="1" applyNumberFormat="1" applyFont="1" applyBorder="1" applyAlignment="1" applyProtection="1">
      <alignment horizontal="center" vertical="center" wrapText="1"/>
    </xf>
    <xf numFmtId="49" fontId="11" fillId="0" borderId="50" xfId="1" applyNumberFormat="1" applyFont="1" applyBorder="1" applyAlignment="1" applyProtection="1">
      <alignment vertical="center" wrapText="1"/>
    </xf>
    <xf numFmtId="3" fontId="4" fillId="0" borderId="52" xfId="1" applyNumberFormat="1" applyFont="1" applyBorder="1" applyAlignment="1" applyProtection="1">
      <alignment vertical="center" wrapText="1"/>
    </xf>
    <xf numFmtId="49" fontId="11" fillId="0" borderId="52" xfId="1" applyNumberFormat="1" applyFont="1" applyBorder="1" applyAlignment="1" applyProtection="1">
      <alignment vertical="center" wrapText="1"/>
    </xf>
    <xf numFmtId="0" fontId="5" fillId="0" borderId="28" xfId="0" applyFont="1" applyBorder="1" applyAlignment="1" applyProtection="1">
      <alignment vertical="center"/>
    </xf>
    <xf numFmtId="0" fontId="5" fillId="0" borderId="28" xfId="0" applyFont="1" applyBorder="1" applyProtection="1"/>
    <xf numFmtId="49" fontId="7" fillId="4" borderId="0" xfId="1" applyNumberFormat="1" applyFont="1" applyFill="1" applyBorder="1" applyAlignment="1" applyProtection="1">
      <alignment vertical="center"/>
    </xf>
    <xf numFmtId="0" fontId="0" fillId="4" borderId="0" xfId="0" applyFill="1" applyBorder="1" applyProtection="1"/>
    <xf numFmtId="0" fontId="5" fillId="4" borderId="0" xfId="0" applyFont="1" applyFill="1" applyProtection="1"/>
    <xf numFmtId="0" fontId="2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wrapText="1"/>
      <protection locked="0"/>
    </xf>
    <xf numFmtId="3" fontId="22" fillId="7" borderId="38" xfId="1" applyNumberFormat="1" applyFont="1" applyFill="1" applyBorder="1" applyAlignment="1" applyProtection="1">
      <alignment horizontal="left" vertical="center" wrapText="1"/>
      <protection locked="0"/>
    </xf>
    <xf numFmtId="4" fontId="23" fillId="7" borderId="44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left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4" fontId="5" fillId="0" borderId="47" xfId="0" applyNumberFormat="1" applyFont="1" applyBorder="1" applyAlignment="1" applyProtection="1">
      <alignment horizontal="right" vertical="top"/>
      <protection locked="0"/>
    </xf>
    <xf numFmtId="4" fontId="5" fillId="0" borderId="31" xfId="0" applyNumberFormat="1" applyFont="1" applyBorder="1" applyAlignment="1" applyProtection="1">
      <alignment horizontal="right" vertical="top"/>
      <protection locked="0"/>
    </xf>
    <xf numFmtId="4" fontId="5" fillId="0" borderId="49" xfId="0" applyNumberFormat="1" applyFont="1" applyBorder="1" applyAlignment="1" applyProtection="1">
      <alignment horizontal="right" vertical="top"/>
      <protection locked="0"/>
    </xf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Protection="1">
      <protection locked="0"/>
    </xf>
    <xf numFmtId="4" fontId="4" fillId="7" borderId="17" xfId="0" applyNumberFormat="1" applyFont="1" applyFill="1" applyBorder="1" applyAlignment="1" applyProtection="1">
      <alignment horizontal="right" vertical="center" wrapText="1"/>
      <protection locked="0"/>
    </xf>
    <xf numFmtId="4" fontId="5" fillId="7" borderId="17" xfId="0" applyNumberFormat="1" applyFont="1" applyFill="1" applyBorder="1" applyAlignment="1" applyProtection="1">
      <alignment horizontal="right" vertical="center"/>
      <protection locked="0"/>
    </xf>
    <xf numFmtId="49" fontId="5" fillId="7" borderId="17" xfId="0" applyNumberFormat="1" applyFont="1" applyFill="1" applyBorder="1" applyAlignment="1" applyProtection="1">
      <alignment horizontal="left" vertical="center" wrapText="1"/>
      <protection locked="0"/>
    </xf>
    <xf numFmtId="4" fontId="4" fillId="7" borderId="2" xfId="0" applyNumberFormat="1" applyFont="1" applyFill="1" applyBorder="1" applyAlignment="1" applyProtection="1">
      <alignment horizontal="right" vertical="center" wrapText="1"/>
      <protection locked="0"/>
    </xf>
    <xf numFmtId="4" fontId="5" fillId="7" borderId="2" xfId="0" applyNumberFormat="1" applyFont="1" applyFill="1" applyBorder="1" applyAlignment="1" applyProtection="1">
      <alignment horizontal="right" vertical="center"/>
      <protection locked="0"/>
    </xf>
    <xf numFmtId="49" fontId="5" fillId="7" borderId="2" xfId="0" applyNumberFormat="1" applyFont="1" applyFill="1" applyBorder="1" applyAlignment="1" applyProtection="1">
      <alignment horizontal="left" vertical="center" wrapText="1"/>
      <protection locked="0"/>
    </xf>
    <xf numFmtId="4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2" xfId="0" applyNumberFormat="1" applyFont="1" applyFill="1" applyBorder="1" applyAlignment="1" applyProtection="1">
      <alignment horizontal="center" vertical="center"/>
      <protection locked="0"/>
    </xf>
    <xf numFmtId="4" fontId="14" fillId="7" borderId="17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4" borderId="10" xfId="0" applyNumberFormat="1" applyFont="1" applyFill="1" applyBorder="1" applyAlignment="1" applyProtection="1">
      <alignment horizontal="center" vertical="center" wrapText="1"/>
    </xf>
    <xf numFmtId="49" fontId="11" fillId="4" borderId="22" xfId="0" applyNumberFormat="1" applyFont="1" applyFill="1" applyBorder="1" applyAlignment="1" applyProtection="1">
      <alignment horizontal="center" vertical="center" wrapText="1"/>
    </xf>
    <xf numFmtId="49" fontId="4" fillId="4" borderId="23" xfId="0" applyNumberFormat="1" applyFont="1" applyFill="1" applyBorder="1" applyAlignment="1" applyProtection="1">
      <alignment horizontal="center" vertical="center" wrapText="1"/>
    </xf>
    <xf numFmtId="49" fontId="4" fillId="4" borderId="22" xfId="0" applyNumberFormat="1" applyFont="1" applyFill="1" applyBorder="1" applyAlignment="1" applyProtection="1">
      <alignment horizontal="center" vertical="center" wrapText="1"/>
    </xf>
    <xf numFmtId="49" fontId="11" fillId="4" borderId="51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left" vertical="center" wrapText="1"/>
      <protection locked="0"/>
    </xf>
    <xf numFmtId="4" fontId="5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7" borderId="3" xfId="1" applyNumberFormat="1" applyFont="1" applyFill="1" applyBorder="1" applyAlignment="1" applyProtection="1">
      <alignment horizontal="left" vertical="center"/>
      <protection locked="0"/>
    </xf>
    <xf numFmtId="49" fontId="4" fillId="7" borderId="5" xfId="1" applyNumberFormat="1" applyFont="1" applyFill="1" applyBorder="1" applyAlignment="1" applyProtection="1">
      <alignment horizontal="left" vertical="center"/>
      <protection locked="0"/>
    </xf>
    <xf numFmtId="49" fontId="5" fillId="7" borderId="3" xfId="0" applyNumberFormat="1" applyFont="1" applyFill="1" applyBorder="1" applyAlignment="1" applyProtection="1">
      <alignment horizontal="left" vertical="center"/>
      <protection locked="0"/>
    </xf>
    <xf numFmtId="49" fontId="5" fillId="7" borderId="5" xfId="0" applyNumberFormat="1" applyFont="1" applyFill="1" applyBorder="1" applyAlignment="1" applyProtection="1">
      <alignment horizontal="left" vertical="center"/>
      <protection locked="0"/>
    </xf>
    <xf numFmtId="49" fontId="5" fillId="7" borderId="3" xfId="0" applyNumberFormat="1" applyFont="1" applyFill="1" applyBorder="1" applyAlignment="1" applyProtection="1">
      <alignment vertical="center"/>
      <protection locked="0"/>
    </xf>
    <xf numFmtId="49" fontId="5" fillId="7" borderId="5" xfId="0" applyNumberFormat="1" applyFont="1" applyFill="1" applyBorder="1" applyAlignment="1" applyProtection="1">
      <alignment vertical="center"/>
      <protection locked="0"/>
    </xf>
    <xf numFmtId="4" fontId="0" fillId="7" borderId="5" xfId="0" applyNumberFormat="1" applyFill="1" applyBorder="1" applyAlignment="1" applyProtection="1">
      <alignment wrapText="1"/>
      <protection locked="0"/>
    </xf>
    <xf numFmtId="4" fontId="5" fillId="7" borderId="18" xfId="0" applyNumberFormat="1" applyFont="1" applyFill="1" applyBorder="1" applyAlignment="1" applyProtection="1">
      <alignment horizontal="right" vertical="center" wrapText="1"/>
      <protection locked="0"/>
    </xf>
    <xf numFmtId="4" fontId="5" fillId="7" borderId="3" xfId="0" applyNumberFormat="1" applyFont="1" applyFill="1" applyBorder="1" applyAlignment="1" applyProtection="1">
      <alignment horizontal="right" vertical="center" wrapText="1"/>
      <protection locked="0"/>
    </xf>
    <xf numFmtId="4" fontId="5" fillId="7" borderId="12" xfId="0" applyNumberFormat="1" applyFont="1" applyFill="1" applyBorder="1" applyAlignment="1" applyProtection="1">
      <alignment horizontal="right" vertical="center"/>
      <protection locked="0"/>
    </xf>
    <xf numFmtId="0" fontId="5" fillId="7" borderId="17" xfId="0" applyFont="1" applyFill="1" applyBorder="1" applyAlignment="1" applyProtection="1">
      <alignment vertical="center"/>
    </xf>
    <xf numFmtId="0" fontId="5" fillId="7" borderId="2" xfId="0" applyFont="1" applyFill="1" applyBorder="1" applyAlignment="1" applyProtection="1">
      <alignment vertical="center"/>
    </xf>
    <xf numFmtId="0" fontId="5" fillId="7" borderId="17" xfId="0" applyFont="1" applyFill="1" applyBorder="1" applyAlignment="1" applyProtection="1">
      <alignment vertical="center"/>
      <protection locked="0"/>
    </xf>
    <xf numFmtId="0" fontId="5" fillId="7" borderId="2" xfId="0" applyFont="1" applyFill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22" fillId="7" borderId="41" xfId="0" applyFont="1" applyFill="1" applyBorder="1" applyAlignment="1" applyProtection="1">
      <alignment horizontal="left" vertical="center"/>
      <protection locked="0"/>
    </xf>
    <xf numFmtId="0" fontId="22" fillId="7" borderId="42" xfId="0" applyFont="1" applyFill="1" applyBorder="1" applyAlignment="1" applyProtection="1">
      <alignment horizontal="left" vertical="center"/>
      <protection locked="0"/>
    </xf>
    <xf numFmtId="0" fontId="22" fillId="7" borderId="43" xfId="0" applyFont="1" applyFill="1" applyBorder="1" applyAlignment="1" applyProtection="1">
      <alignment horizontal="left" vertical="center"/>
      <protection locked="0"/>
    </xf>
    <xf numFmtId="3" fontId="22" fillId="7" borderId="38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39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3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4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35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6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7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36" xfId="1" applyNumberFormat="1" applyFont="1" applyFill="1" applyBorder="1" applyAlignment="1" applyProtection="1">
      <alignment horizontal="left" vertical="center" wrapText="1"/>
      <protection locked="0"/>
    </xf>
    <xf numFmtId="3" fontId="11" fillId="0" borderId="18" xfId="1" applyNumberFormat="1" applyFont="1" applyBorder="1" applyAlignment="1" applyProtection="1">
      <alignment horizontal="left" vertical="center"/>
    </xf>
    <xf numFmtId="3" fontId="4" fillId="0" borderId="33" xfId="1" applyNumberFormat="1" applyFont="1" applyBorder="1" applyAlignment="1" applyProtection="1">
      <alignment horizontal="left" vertical="center"/>
    </xf>
    <xf numFmtId="3" fontId="4" fillId="0" borderId="34" xfId="1" applyNumberFormat="1" applyFont="1" applyBorder="1" applyAlignment="1" applyProtection="1">
      <alignment horizontal="left" vertical="center"/>
    </xf>
    <xf numFmtId="3" fontId="22" fillId="7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7" borderId="31" xfId="1" applyNumberFormat="1" applyFont="1" applyFill="1" applyBorder="1" applyAlignment="1" applyProtection="1">
      <alignment horizontal="left" vertical="center" wrapText="1"/>
      <protection locked="0"/>
    </xf>
    <xf numFmtId="3" fontId="4" fillId="0" borderId="2" xfId="1" applyNumberFormat="1" applyFont="1" applyBorder="1" applyAlignment="1" applyProtection="1">
      <alignment horizontal="left" vertical="center" wrapText="1"/>
    </xf>
    <xf numFmtId="3" fontId="4" fillId="0" borderId="31" xfId="1" applyNumberFormat="1" applyFont="1" applyBorder="1" applyAlignment="1" applyProtection="1">
      <alignment horizontal="left" vertical="center" wrapText="1"/>
    </xf>
    <xf numFmtId="0" fontId="23" fillId="7" borderId="3" xfId="0" applyFont="1" applyFill="1" applyBorder="1" applyAlignment="1" applyProtection="1">
      <alignment horizontal="left" vertical="center"/>
      <protection locked="0"/>
    </xf>
    <xf numFmtId="0" fontId="23" fillId="7" borderId="4" xfId="0" applyFont="1" applyFill="1" applyBorder="1" applyAlignment="1" applyProtection="1">
      <alignment horizontal="left" vertical="center"/>
      <protection locked="0"/>
    </xf>
    <xf numFmtId="0" fontId="23" fillId="7" borderId="35" xfId="0" applyFont="1" applyFill="1" applyBorder="1" applyAlignment="1" applyProtection="1">
      <alignment horizontal="left" vertical="center"/>
      <protection locked="0"/>
    </xf>
    <xf numFmtId="3" fontId="11" fillId="0" borderId="53" xfId="1" applyNumberFormat="1" applyFont="1" applyBorder="1" applyAlignment="1" applyProtection="1">
      <alignment horizontal="left" vertical="center" wrapText="1"/>
    </xf>
    <xf numFmtId="3" fontId="11" fillId="0" borderId="45" xfId="1" applyNumberFormat="1" applyFont="1" applyBorder="1" applyAlignment="1" applyProtection="1">
      <alignment horizontal="left" vertical="center" wrapText="1"/>
    </xf>
    <xf numFmtId="4" fontId="22" fillId="7" borderId="12" xfId="0" applyNumberFormat="1" applyFont="1" applyFill="1" applyBorder="1" applyAlignment="1" applyProtection="1">
      <alignment horizontal="right" vertical="center"/>
      <protection locked="0"/>
    </xf>
    <xf numFmtId="4" fontId="22" fillId="7" borderId="17" xfId="0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 applyProtection="1">
      <alignment horizontal="right" vertical="center"/>
    </xf>
    <xf numFmtId="4" fontId="5" fillId="0" borderId="17" xfId="0" applyNumberFormat="1" applyFont="1" applyBorder="1" applyAlignment="1" applyProtection="1">
      <alignment horizontal="right" vertical="center"/>
    </xf>
    <xf numFmtId="4" fontId="5" fillId="0" borderId="49" xfId="0" applyNumberFormat="1" applyFont="1" applyBorder="1" applyAlignment="1" applyProtection="1">
      <alignment horizontal="right" vertical="center"/>
    </xf>
    <xf numFmtId="4" fontId="5" fillId="0" borderId="47" xfId="0" applyNumberFormat="1" applyFont="1" applyBorder="1" applyAlignment="1" applyProtection="1">
      <alignment horizontal="right" vertical="center"/>
    </xf>
    <xf numFmtId="3" fontId="11" fillId="0" borderId="48" xfId="1" applyNumberFormat="1" applyFont="1" applyBorder="1" applyAlignment="1" applyProtection="1">
      <alignment horizontal="left" vertical="center" wrapText="1"/>
    </xf>
    <xf numFmtId="3" fontId="11" fillId="0" borderId="50" xfId="1" applyNumberFormat="1" applyFont="1" applyBorder="1" applyAlignment="1" applyProtection="1">
      <alignment horizontal="left" vertical="center" wrapText="1"/>
    </xf>
    <xf numFmtId="4" fontId="22" fillId="7" borderId="22" xfId="0" applyNumberFormat="1" applyFont="1" applyFill="1" applyBorder="1" applyAlignment="1" applyProtection="1">
      <alignment horizontal="right" vertical="center"/>
      <protection locked="0"/>
    </xf>
    <xf numFmtId="0" fontId="21" fillId="0" borderId="46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5" fillId="0" borderId="22" xfId="0" applyNumberFormat="1" applyFont="1" applyBorder="1" applyAlignment="1" applyProtection="1">
      <alignment horizontal="right" vertical="center"/>
    </xf>
    <xf numFmtId="0" fontId="8" fillId="0" borderId="46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4" fontId="5" fillId="0" borderId="51" xfId="0" applyNumberFormat="1" applyFont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5" fillId="0" borderId="17" xfId="0" applyNumberFormat="1" applyFont="1" applyFill="1" applyBorder="1" applyAlignment="1" applyProtection="1">
      <alignment horizontal="right" vertical="center"/>
    </xf>
    <xf numFmtId="3" fontId="11" fillId="0" borderId="12" xfId="1" applyNumberFormat="1" applyFont="1" applyBorder="1" applyAlignment="1" applyProtection="1">
      <alignment horizontal="left" vertical="center" wrapText="1"/>
    </xf>
    <xf numFmtId="3" fontId="11" fillId="0" borderId="17" xfId="1" applyNumberFormat="1" applyFont="1" applyBorder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7" fillId="4" borderId="0" xfId="0" applyNumberFormat="1" applyFont="1" applyFill="1" applyBorder="1" applyAlignment="1" applyProtection="1">
      <alignment horizontal="left" vertical="center"/>
    </xf>
    <xf numFmtId="49" fontId="20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left" vertical="center" wrapText="1"/>
    </xf>
    <xf numFmtId="49" fontId="5" fillId="7" borderId="3" xfId="0" applyNumberFormat="1" applyFont="1" applyFill="1" applyBorder="1" applyAlignment="1" applyProtection="1">
      <alignment vertical="center"/>
    </xf>
    <xf numFmtId="49" fontId="5" fillId="7" borderId="5" xfId="0" applyNumberFormat="1" applyFont="1" applyFill="1" applyBorder="1" applyAlignment="1" applyProtection="1">
      <alignment vertical="center"/>
    </xf>
    <xf numFmtId="4" fontId="10" fillId="2" borderId="9" xfId="0" applyNumberFormat="1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 wrapText="1"/>
    </xf>
    <xf numFmtId="49" fontId="8" fillId="0" borderId="0" xfId="1" applyNumberFormat="1" applyFont="1" applyBorder="1" applyAlignment="1" applyProtection="1">
      <alignment horizontal="left" vertical="center" wrapText="1"/>
    </xf>
    <xf numFmtId="49" fontId="8" fillId="0" borderId="0" xfId="1" applyNumberFormat="1" applyFont="1" applyBorder="1" applyAlignment="1" applyProtection="1">
      <alignment horizontal="left" vertical="center"/>
    </xf>
    <xf numFmtId="49" fontId="19" fillId="7" borderId="18" xfId="0" applyNumberFormat="1" applyFont="1" applyFill="1" applyBorder="1" applyAlignment="1" applyProtection="1">
      <alignment horizontal="left" vertical="center" wrapText="1"/>
      <protection locked="0"/>
    </xf>
    <xf numFmtId="49" fontId="19" fillId="7" borderId="19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9" xfId="0" applyNumberFormat="1" applyFont="1" applyFill="1" applyBorder="1" applyAlignment="1" applyProtection="1">
      <alignment horizontal="left" vertical="center"/>
    </xf>
    <xf numFmtId="49" fontId="12" fillId="2" borderId="24" xfId="0" applyNumberFormat="1" applyFont="1" applyFill="1" applyBorder="1" applyAlignment="1" applyProtection="1">
      <alignment vertical="center"/>
    </xf>
    <xf numFmtId="49" fontId="12" fillId="2" borderId="14" xfId="0" applyNumberFormat="1" applyFont="1" applyFill="1" applyBorder="1" applyAlignment="1" applyProtection="1">
      <alignment vertical="center"/>
    </xf>
    <xf numFmtId="49" fontId="5" fillId="7" borderId="18" xfId="0" applyNumberFormat="1" applyFont="1" applyFill="1" applyBorder="1" applyAlignment="1" applyProtection="1">
      <alignment vertical="center"/>
    </xf>
    <xf numFmtId="49" fontId="5" fillId="7" borderId="19" xfId="0" applyNumberFormat="1" applyFont="1" applyFill="1" applyBorder="1" applyAlignment="1" applyProtection="1">
      <alignment vertical="center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11" fillId="5" borderId="13" xfId="0" applyNumberFormat="1" applyFont="1" applyFill="1" applyBorder="1" applyAlignment="1" applyProtection="1">
      <alignment vertical="center"/>
    </xf>
    <xf numFmtId="49" fontId="11" fillId="5" borderId="14" xfId="0" applyNumberFormat="1" applyFont="1" applyFill="1" applyBorder="1" applyAlignment="1" applyProtection="1">
      <alignment vertical="center"/>
    </xf>
    <xf numFmtId="49" fontId="5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3" xfId="0" applyNumberFormat="1" applyFont="1" applyFill="1" applyBorder="1" applyAlignment="1" applyProtection="1">
      <alignment vertical="center"/>
      <protection locked="0"/>
    </xf>
    <xf numFmtId="49" fontId="5" fillId="7" borderId="5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13" xfId="0" applyNumberFormat="1" applyFont="1" applyFill="1" applyBorder="1" applyAlignment="1" applyProtection="1">
      <alignment vertical="center"/>
    </xf>
    <xf numFmtId="49" fontId="12" fillId="5" borderId="14" xfId="0" applyNumberFormat="1" applyFont="1" applyFill="1" applyBorder="1" applyAlignment="1" applyProtection="1">
      <alignment vertical="center"/>
    </xf>
    <xf numFmtId="49" fontId="5" fillId="7" borderId="18" xfId="0" applyNumberFormat="1" applyFont="1" applyFill="1" applyBorder="1" applyAlignment="1" applyProtection="1">
      <alignment vertical="center"/>
      <protection locked="0"/>
    </xf>
    <xf numFmtId="49" fontId="5" fillId="7" borderId="19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Border="1" applyAlignment="1" applyProtection="1">
      <alignment horizontal="left" vertical="center" wrapText="1"/>
      <protection locked="0"/>
    </xf>
    <xf numFmtId="49" fontId="5" fillId="7" borderId="3" xfId="0" applyNumberFormat="1" applyFont="1" applyFill="1" applyBorder="1" applyAlignment="1" applyProtection="1">
      <alignment horizontal="left" vertical="center"/>
      <protection locked="0"/>
    </xf>
    <xf numFmtId="49" fontId="5" fillId="7" borderId="5" xfId="0" applyNumberFormat="1" applyFont="1" applyFill="1" applyBorder="1" applyAlignment="1" applyProtection="1">
      <alignment horizontal="left" vertical="center"/>
      <protection locked="0"/>
    </xf>
    <xf numFmtId="49" fontId="5" fillId="7" borderId="3" xfId="0" applyNumberFormat="1" applyFont="1" applyFill="1" applyBorder="1" applyAlignment="1" applyProtection="1">
      <alignment vertical="center" wrapText="1"/>
      <protection locked="0"/>
    </xf>
    <xf numFmtId="49" fontId="5" fillId="7" borderId="5" xfId="0" applyNumberFormat="1" applyFont="1" applyFill="1" applyBorder="1" applyAlignment="1" applyProtection="1">
      <alignment vertical="center" wrapText="1"/>
      <protection locked="0"/>
    </xf>
    <xf numFmtId="49" fontId="1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9" xfId="0" applyNumberFormat="1" applyFont="1" applyFill="1" applyBorder="1" applyAlignment="1" applyProtection="1">
      <alignment vertical="center"/>
    </xf>
    <xf numFmtId="49" fontId="12" fillId="4" borderId="10" xfId="0" applyNumberFormat="1" applyFont="1" applyFill="1" applyBorder="1" applyAlignment="1" applyProtection="1">
      <alignment vertical="center"/>
    </xf>
    <xf numFmtId="49" fontId="4" fillId="7" borderId="3" xfId="0" applyNumberFormat="1" applyFont="1" applyFill="1" applyBorder="1" applyAlignment="1" applyProtection="1">
      <alignment vertical="center"/>
      <protection locked="0"/>
    </xf>
    <xf numFmtId="49" fontId="4" fillId="7" borderId="5" xfId="0" applyNumberFormat="1" applyFont="1" applyFill="1" applyBorder="1" applyAlignment="1" applyProtection="1">
      <alignment vertical="center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9" xfId="0" applyNumberFormat="1" applyFont="1" applyFill="1" applyBorder="1" applyAlignment="1" applyProtection="1">
      <alignment horizontal="left" vertical="center"/>
    </xf>
    <xf numFmtId="49" fontId="12" fillId="4" borderId="10" xfId="0" applyNumberFormat="1" applyFont="1" applyFill="1" applyBorder="1" applyAlignment="1" applyProtection="1">
      <alignment horizontal="left" vertical="center"/>
    </xf>
    <xf numFmtId="49" fontId="5" fillId="7" borderId="18" xfId="0" applyNumberFormat="1" applyFont="1" applyFill="1" applyBorder="1" applyAlignment="1" applyProtection="1">
      <alignment horizontal="left" vertical="center"/>
      <protection locked="0"/>
    </xf>
    <xf numFmtId="49" fontId="5" fillId="7" borderId="19" xfId="0" applyNumberFormat="1" applyFont="1" applyFill="1" applyBorder="1" applyAlignment="1" applyProtection="1">
      <alignment horizontal="left" vertical="center"/>
      <protection locked="0"/>
    </xf>
    <xf numFmtId="49" fontId="19" fillId="7" borderId="3" xfId="0" applyNumberFormat="1" applyFont="1" applyFill="1" applyBorder="1" applyAlignment="1" applyProtection="1">
      <alignment horizontal="left" vertical="center"/>
      <protection locked="0"/>
    </xf>
    <xf numFmtId="49" fontId="19" fillId="7" borderId="5" xfId="0" applyNumberFormat="1" applyFont="1" applyFill="1" applyBorder="1" applyAlignment="1" applyProtection="1">
      <alignment horizontal="left" vertical="center"/>
      <protection locked="0"/>
    </xf>
    <xf numFmtId="49" fontId="4" fillId="7" borderId="3" xfId="1" applyNumberFormat="1" applyFont="1" applyFill="1" applyBorder="1" applyAlignment="1" applyProtection="1">
      <alignment horizontal="left" vertical="center"/>
      <protection locked="0"/>
    </xf>
    <xf numFmtId="49" fontId="4" fillId="7" borderId="5" xfId="1" applyNumberFormat="1" applyFont="1" applyFill="1" applyBorder="1" applyAlignment="1" applyProtection="1">
      <alignment horizontal="left" vertical="center"/>
      <protection locked="0"/>
    </xf>
    <xf numFmtId="49" fontId="11" fillId="0" borderId="9" xfId="1" applyNumberFormat="1" applyFont="1" applyFill="1" applyBorder="1" applyAlignment="1" applyProtection="1">
      <alignment horizontal="left" vertical="center"/>
    </xf>
    <xf numFmtId="49" fontId="11" fillId="0" borderId="10" xfId="1" applyNumberFormat="1" applyFont="1" applyFill="1" applyBorder="1" applyAlignment="1" applyProtection="1">
      <alignment horizontal="left" vertical="center"/>
    </xf>
    <xf numFmtId="49" fontId="11" fillId="5" borderId="13" xfId="1" applyNumberFormat="1" applyFont="1" applyFill="1" applyBorder="1" applyAlignment="1" applyProtection="1">
      <alignment horizontal="left" vertical="center"/>
    </xf>
    <xf numFmtId="49" fontId="11" fillId="5" borderId="14" xfId="1" applyNumberFormat="1" applyFont="1" applyFill="1" applyBorder="1" applyAlignment="1" applyProtection="1">
      <alignment horizontal="left" vertical="center"/>
    </xf>
    <xf numFmtId="49" fontId="18" fillId="7" borderId="18" xfId="1" applyNumberFormat="1" applyFont="1" applyFill="1" applyBorder="1" applyAlignment="1" applyProtection="1">
      <alignment horizontal="left" vertical="center"/>
      <protection locked="0"/>
    </xf>
    <xf numFmtId="49" fontId="18" fillId="7" borderId="19" xfId="1" applyNumberFormat="1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 applyProtection="1">
      <alignment horizontal="left" vertical="center" wrapText="1"/>
      <protection locked="0"/>
    </xf>
    <xf numFmtId="49" fontId="12" fillId="5" borderId="18" xfId="0" applyNumberFormat="1" applyFont="1" applyFill="1" applyBorder="1" applyAlignment="1" applyProtection="1">
      <alignment horizontal="left" vertical="center"/>
    </xf>
    <xf numFmtId="49" fontId="12" fillId="5" borderId="19" xfId="0" applyNumberFormat="1" applyFont="1" applyFill="1" applyBorder="1" applyAlignment="1" applyProtection="1">
      <alignment horizontal="left" vertical="center"/>
    </xf>
    <xf numFmtId="49" fontId="12" fillId="0" borderId="21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14" fillId="0" borderId="18" xfId="0" applyNumberFormat="1" applyFont="1" applyBorder="1" applyAlignment="1" applyProtection="1">
      <alignment vertical="center"/>
    </xf>
    <xf numFmtId="49" fontId="14" fillId="0" borderId="1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49" fontId="11" fillId="6" borderId="9" xfId="0" applyNumberFormat="1" applyFont="1" applyFill="1" applyBorder="1" applyAlignment="1" applyProtection="1">
      <alignment horizontal="left" vertical="center" wrapText="1"/>
    </xf>
    <xf numFmtId="49" fontId="11" fillId="6" borderId="10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Border="1" applyAlignment="1" applyProtection="1">
      <alignment horizontal="left" vertical="center"/>
    </xf>
    <xf numFmtId="49" fontId="4" fillId="0" borderId="19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49" fontId="2" fillId="6" borderId="9" xfId="0" applyNumberFormat="1" applyFont="1" applyFill="1" applyBorder="1" applyAlignment="1" applyProtection="1">
      <alignment horizontal="left" vertical="center" wrapText="1"/>
    </xf>
    <xf numFmtId="49" fontId="4" fillId="7" borderId="3" xfId="0" applyNumberFormat="1" applyFont="1" applyFill="1" applyBorder="1" applyAlignment="1" applyProtection="1">
      <alignment vertical="center" wrapText="1"/>
      <protection locked="0"/>
    </xf>
    <xf numFmtId="49" fontId="4" fillId="7" borderId="5" xfId="0" applyNumberFormat="1" applyFont="1" applyFill="1" applyBorder="1" applyAlignment="1" applyProtection="1">
      <alignment vertical="center" wrapTex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2" xfId="1" xr:uid="{3FAE83E4-D3B3-4CFD-9616-19D7B855D5FF}"/>
  </cellStyles>
  <dxfs count="8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0" tint="-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0" tint="-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0" tint="-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0" tint="-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1" hidden="0"/>
    </dxf>
    <dxf>
      <protection locked="0" hidden="0"/>
    </dxf>
    <dxf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protection locked="0" hidden="0"/>
    </dxf>
    <dxf>
      <protection locked="1" hidden="0"/>
    </dxf>
    <dxf>
      <fill>
        <patternFill>
          <bgColor theme="0" tint="-4.9989318521683403E-2"/>
        </patternFill>
      </fill>
    </dxf>
  </dxfs>
  <tableStyles count="1" defaultTableStyle="TableStyleMedium2" defaultPivotStyle="PivotStyleMedium9">
    <tableStyle name="Šedé pruhy" pivot="0" count="1" xr9:uid="{62B3E6BF-9139-4AEC-BC77-114759429D62}">
      <tableStyleElement type="secondRowStripe" dxfId="88"/>
    </tableStyle>
  </tableStyles>
  <colors>
    <mruColors>
      <color rgb="FFFFFFCC"/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14AC3D-7438-4224-A1D7-FDD321E9BB71}" name="Naklady" displayName="Naklady" ref="D16:H86" totalsRowShown="0" headerRowDxfId="87" dataDxfId="86" tableBorderDxfId="85">
  <tableColumns count="5">
    <tableColumn id="1" xr3:uid="{492B5506-A00A-4A97-8DCF-AB905752CC65}" name="Bez DPH" dataDxfId="84"/>
    <tableColumn id="2" xr3:uid="{8996BAB4-6363-4020-AFCB-DE14D27C14D1}" name="DPH" dataDxfId="83"/>
    <tableColumn id="3" xr3:uid="{9CB442ED-4A31-4D8E-8275-CBE247F06569}" name="Celkem" dataDxfId="82">
      <calculatedColumnFormula>SUM(D17:E17)</calculatedColumnFormula>
    </tableColumn>
    <tableColumn id="4" xr3:uid="{323C17B3-DB3A-45C7-8D5B-B90D6980907C}" name="Z toho čerpáno z dotace" dataDxfId="81"/>
    <tableColumn id="5" xr3:uid="{97F038F3-5F70-4446-AEA5-598874E93B8C}" name="Kontrola" dataDxfId="80">
      <calculatedColumnFormula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40657-3608-4AED-B3F1-0E06AEB55B3F}" name="Tabulka10579" displayName="Tabulka10579" ref="D3:F26" totalsRowShown="0" headerRowDxfId="79" dataDxfId="78" tableBorderDxfId="77">
  <tableColumns count="3">
    <tableColumn id="1" xr3:uid="{BA5FFBA8-7B99-479E-B043-BE22FB3EDCD6}" name="Bez DPH" dataDxfId="76"/>
    <tableColumn id="2" xr3:uid="{92C46F2C-CC4C-4B34-A970-F49FC27992F5}" name="DPH" dataDxfId="75"/>
    <tableColumn id="3" xr3:uid="{EBE3FA13-A50E-44FA-ABAB-5B5CB6EECF91}" name="Celkem" dataDxfId="74">
      <calculatedColumnFormula>SUM(D4:E4)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904395-C735-41C0-B0AC-55B881E80BE9}" name="Seznam_dokladu" displayName="Seznam_dokladu" ref="A16:L516" totalsRowShown="0" headerRowDxfId="73" dataDxfId="71" headerRowBorderDxfId="72" tableBorderDxfId="70">
  <autoFilter ref="A16:L516" xr:uid="{4F0D77C3-7776-401D-B228-756CA256854D}"/>
  <tableColumns count="12">
    <tableColumn id="1" xr3:uid="{622641F3-BD00-4275-B307-2377880F49C6}" name="Č." dataDxfId="58">
      <calculatedColumnFormula>ROW()-16</calculatedColumnFormula>
    </tableColumn>
    <tableColumn id="2" xr3:uid="{8AFD6985-9252-4C49-BED3-C6EB8F6A29D2}" name="Číslo účetního dokladu_x000a_(nikoli č. pořadové)" dataDxfId="69"/>
    <tableColumn id="3" xr3:uid="{045B0A7C-A152-42E6-B58A-8CC320184352}" name="Druh prvotního dokladu (faktura, prac. smlouva apod.)" dataDxfId="68"/>
    <tableColumn id="4" xr3:uid="{010B2EC4-B074-4CCD-8A06-2B5B2DBD7EA3}" name="Dodavatel / zaměstnanec_x000a_(komu bylo hrazeno)" dataDxfId="67"/>
    <tableColumn id="6" xr3:uid="{28CFFE54-37B0-405A-9F51-660B7E08C1F5}" name="Účel_x000a_(za co by hrazeno, předmět plnění)" dataDxfId="66"/>
    <tableColumn id="7" xr3:uid="{69AD97BE-1774-43FA-85B2-849F1C30185D}" name="Kód položky struktury dotace_x000a_(I / II / III / IV)" dataDxfId="65"/>
    <tableColumn id="8" xr3:uid="{0CF55A1B-AC07-461F-BD8E-F213FA0AF21E}" name="Datum úhrady_x000a_(datum odečtení z účtu)" dataDxfId="64"/>
    <tableColumn id="9" xr3:uid="{B8C9E387-D6B7-4076-AC70-123D6E9DF15D}" name="Částka bez DPH" dataDxfId="63"/>
    <tableColumn id="10" xr3:uid="{5B70AFEC-F059-41D6-BEB4-088F1B574E5A}" name="DPH" dataDxfId="62"/>
    <tableColumn id="5" xr3:uid="{928DBFD8-BA9F-4770-A53B-9AFBB0300DB6}" name="Částka celkem" dataDxfId="61">
      <calculatedColumnFormula>SUM(Seznam_dokladu[[#This Row],[Částka bez DPH]:[DPH]])</calculatedColumnFormula>
    </tableColumn>
    <tableColumn id="11" xr3:uid="{2E3AE4E6-F1C7-491C-9833-7E6A83F9BCE5}" name="Hrazeno z dotace" dataDxfId="60"/>
    <tableColumn id="12" xr3:uid="{BAEC398D-29EB-44F7-BDF5-AD09210665E6}" name="Kontrola" dataDxfId="59">
      <calculatedColumnFormula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calculatedColumnFormula>
    </tableColumn>
  </tableColumns>
  <tableStyleInfo name="Šedé pruhy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775E-115D-4710-87D2-A9AB58B77697}">
  <dimension ref="A1:H36"/>
  <sheetViews>
    <sheetView showGridLines="0" tabSelected="1" zoomScale="80" zoomScaleNormal="80" workbookViewId="0">
      <selection activeCell="C6" sqref="C6:G6"/>
    </sheetView>
  </sheetViews>
  <sheetFormatPr defaultColWidth="9.1796875" defaultRowHeight="14" x14ac:dyDescent="0.35"/>
  <cols>
    <col min="1" max="1" width="4.81640625" style="15" customWidth="1"/>
    <col min="2" max="2" width="27.54296875" style="34" customWidth="1"/>
    <col min="3" max="3" width="33.54296875" style="35" customWidth="1"/>
    <col min="4" max="4" width="22.453125" style="36" bestFit="1" customWidth="1"/>
    <col min="5" max="5" width="21.6328125" style="36" customWidth="1"/>
    <col min="6" max="6" width="14.1796875" style="36" customWidth="1"/>
    <col min="7" max="7" width="31.26953125" style="20" customWidth="1"/>
    <col min="8" max="8" width="20.1796875" style="5" customWidth="1"/>
    <col min="9" max="16384" width="9.1796875" style="5"/>
  </cols>
  <sheetData>
    <row r="1" spans="1:8" ht="20" x14ac:dyDescent="0.35">
      <c r="A1" s="55"/>
      <c r="B1" s="3" t="s">
        <v>184</v>
      </c>
      <c r="C1" s="95"/>
      <c r="D1" s="2"/>
      <c r="E1" s="2"/>
      <c r="F1" s="2"/>
      <c r="G1" s="4"/>
    </row>
    <row r="2" spans="1:8" x14ac:dyDescent="0.35">
      <c r="B2" s="96"/>
      <c r="C2" s="105"/>
      <c r="D2" s="2"/>
      <c r="E2" s="2"/>
      <c r="F2" s="2"/>
      <c r="G2" s="97"/>
    </row>
    <row r="3" spans="1:8" ht="20" customHeight="1" x14ac:dyDescent="0.35">
      <c r="A3" s="47"/>
      <c r="B3" s="106" t="s">
        <v>197</v>
      </c>
      <c r="C3" s="248" t="s">
        <v>185</v>
      </c>
      <c r="D3" s="249"/>
      <c r="E3" s="249"/>
      <c r="F3" s="249"/>
      <c r="G3" s="250"/>
      <c r="H3" s="11"/>
    </row>
    <row r="4" spans="1:8" ht="20" customHeight="1" x14ac:dyDescent="0.35">
      <c r="B4" s="107" t="s">
        <v>232</v>
      </c>
      <c r="C4" s="253" t="s">
        <v>233</v>
      </c>
      <c r="D4" s="253"/>
      <c r="E4" s="253"/>
      <c r="F4" s="253"/>
      <c r="G4" s="254"/>
    </row>
    <row r="5" spans="1:8" ht="20" customHeight="1" x14ac:dyDescent="0.35">
      <c r="A5" s="47"/>
      <c r="B5" s="107" t="s">
        <v>11</v>
      </c>
      <c r="C5" s="242" t="s">
        <v>196</v>
      </c>
      <c r="D5" s="243"/>
      <c r="E5" s="243"/>
      <c r="F5" s="243"/>
      <c r="G5" s="244"/>
    </row>
    <row r="6" spans="1:8" ht="26" x14ac:dyDescent="0.35">
      <c r="A6" s="57"/>
      <c r="B6" s="107" t="s">
        <v>244</v>
      </c>
      <c r="C6" s="255" t="s">
        <v>4</v>
      </c>
      <c r="D6" s="256"/>
      <c r="E6" s="256"/>
      <c r="F6" s="256"/>
      <c r="G6" s="257"/>
    </row>
    <row r="7" spans="1:8" ht="20" customHeight="1" x14ac:dyDescent="0.35">
      <c r="A7" s="47"/>
      <c r="B7" s="107" t="s">
        <v>12</v>
      </c>
      <c r="C7" s="242" t="s">
        <v>196</v>
      </c>
      <c r="D7" s="243"/>
      <c r="E7" s="243"/>
      <c r="F7" s="243"/>
      <c r="G7" s="244"/>
    </row>
    <row r="8" spans="1:8" ht="20" customHeight="1" x14ac:dyDescent="0.35">
      <c r="A8" s="47"/>
      <c r="B8" s="107" t="s">
        <v>13</v>
      </c>
      <c r="C8" s="242" t="s">
        <v>196</v>
      </c>
      <c r="D8" s="243"/>
      <c r="E8" s="243"/>
      <c r="F8" s="243"/>
      <c r="G8" s="244"/>
    </row>
    <row r="9" spans="1:8" ht="24" customHeight="1" x14ac:dyDescent="0.35">
      <c r="B9" s="107" t="s">
        <v>14</v>
      </c>
      <c r="C9" s="245" t="s">
        <v>4</v>
      </c>
      <c r="D9" s="246"/>
      <c r="E9" s="246"/>
      <c r="F9" s="246"/>
      <c r="G9" s="247"/>
      <c r="H9" s="11"/>
    </row>
    <row r="10" spans="1:8" ht="20" customHeight="1" x14ac:dyDescent="0.35">
      <c r="B10" s="107" t="s">
        <v>205</v>
      </c>
      <c r="C10" s="251" t="s">
        <v>196</v>
      </c>
      <c r="D10" s="251"/>
      <c r="E10" s="251"/>
      <c r="F10" s="251"/>
      <c r="G10" s="252"/>
    </row>
    <row r="11" spans="1:8" ht="26" x14ac:dyDescent="0.35">
      <c r="B11" s="108" t="s">
        <v>198</v>
      </c>
      <c r="C11" s="240" t="s">
        <v>196</v>
      </c>
      <c r="D11" s="240"/>
      <c r="E11" s="240"/>
      <c r="F11" s="240"/>
      <c r="G11" s="241"/>
    </row>
    <row r="12" spans="1:8" x14ac:dyDescent="0.35">
      <c r="B12" s="98"/>
      <c r="C12" s="37"/>
      <c r="D12" s="37"/>
      <c r="E12" s="37"/>
      <c r="F12" s="37"/>
      <c r="G12" s="37"/>
    </row>
    <row r="13" spans="1:8" ht="14.5" customHeight="1" x14ac:dyDescent="0.35">
      <c r="B13" s="186"/>
      <c r="C13" s="183" t="s">
        <v>183</v>
      </c>
      <c r="D13" s="234" t="s">
        <v>181</v>
      </c>
      <c r="E13" s="235"/>
      <c r="F13" s="234" t="s">
        <v>182</v>
      </c>
      <c r="G13" s="236"/>
    </row>
    <row r="14" spans="1:8" ht="26" x14ac:dyDescent="0.35">
      <c r="B14" s="184" t="s">
        <v>180</v>
      </c>
      <c r="C14" s="194" t="s">
        <v>196</v>
      </c>
      <c r="D14" s="237" t="s">
        <v>196</v>
      </c>
      <c r="E14" s="238"/>
      <c r="F14" s="237" t="s">
        <v>196</v>
      </c>
      <c r="G14" s="239"/>
    </row>
    <row r="15" spans="1:8" x14ac:dyDescent="0.35">
      <c r="B15" s="145"/>
      <c r="C15" s="59"/>
      <c r="D15" s="146"/>
      <c r="E15" s="146"/>
      <c r="F15" s="146"/>
      <c r="G15" s="146"/>
    </row>
    <row r="16" spans="1:8" x14ac:dyDescent="0.35">
      <c r="B16" s="145"/>
      <c r="C16" s="59"/>
      <c r="D16" s="146"/>
      <c r="E16" s="146"/>
      <c r="F16" s="146"/>
      <c r="G16" s="146"/>
    </row>
    <row r="17" spans="1:8" ht="32.5" customHeight="1" x14ac:dyDescent="0.35">
      <c r="B17" s="185"/>
      <c r="C17" s="182" t="s">
        <v>243</v>
      </c>
      <c r="D17" s="120" t="s">
        <v>223</v>
      </c>
      <c r="E17" s="144" t="s">
        <v>224</v>
      </c>
      <c r="F17" s="127"/>
      <c r="G17" s="19"/>
    </row>
    <row r="18" spans="1:8" ht="14.5" customHeight="1" x14ac:dyDescent="0.35">
      <c r="B18" s="258" t="s">
        <v>188</v>
      </c>
      <c r="C18" s="260" t="s">
        <v>196</v>
      </c>
      <c r="D18" s="262">
        <f>'2. Náklady'!G17</f>
        <v>0</v>
      </c>
      <c r="E18" s="264">
        <f>'4. Seznam dokladů'!H7</f>
        <v>0</v>
      </c>
      <c r="F18" s="272" t="str">
        <f>_xlfn.IFS(D18&gt;C18,"Čerpání dotace nesmí být vyšší než je max. výše stanovená v rozhodnutí.",E18&gt;C18,"Čerpání dotace nesmí být vyšší než je max. výše stanovená v rozhodnutí.",TRUE," ")</f>
        <v xml:space="preserve"> </v>
      </c>
      <c r="G18" s="273"/>
      <c r="H18" s="273"/>
    </row>
    <row r="19" spans="1:8" ht="14.5" customHeight="1" x14ac:dyDescent="0.35">
      <c r="B19" s="259"/>
      <c r="C19" s="261"/>
      <c r="D19" s="263"/>
      <c r="E19" s="265"/>
      <c r="F19" s="272" t="str">
        <f>IF(D18=E18," ","Čerpání z listu 2. Náklady neodpovídá čerpání z listu 4. Seznam dokladů.")</f>
        <v xml:space="preserve"> </v>
      </c>
      <c r="G19" s="273"/>
      <c r="H19" s="273"/>
    </row>
    <row r="20" spans="1:8" ht="14.5" customHeight="1" x14ac:dyDescent="0.35">
      <c r="B20" s="266" t="s">
        <v>189</v>
      </c>
      <c r="C20" s="260" t="s">
        <v>196</v>
      </c>
      <c r="D20" s="262">
        <f>'2. Náklady'!D9</f>
        <v>0</v>
      </c>
      <c r="E20" s="264">
        <f>'4. Seznam dokladů'!H9</f>
        <v>0</v>
      </c>
      <c r="F20" s="272" t="str">
        <f>_xlfn.IFS(D20&gt;C20,"Čerpání dotace nesmí být vyšší než je max. výše stanovená v rozhodnutí.",E20&gt;C20,"Čerpání dotace nesmí být vyšší než je max. výše stanovená v rozhodnutí.",TRUE," ")</f>
        <v xml:space="preserve"> </v>
      </c>
      <c r="G20" s="273"/>
      <c r="H20" s="273"/>
    </row>
    <row r="21" spans="1:8" ht="14.5" customHeight="1" x14ac:dyDescent="0.35">
      <c r="B21" s="259"/>
      <c r="C21" s="261"/>
      <c r="D21" s="263"/>
      <c r="E21" s="265"/>
      <c r="F21" s="272" t="str">
        <f>IF(D20=E20," ","Čerpání z listu 2. Náklady neodpovídá čerpání z listu 4. Seznam dokladů.")</f>
        <v xml:space="preserve"> </v>
      </c>
      <c r="G21" s="273"/>
      <c r="H21" s="273"/>
    </row>
    <row r="22" spans="1:8" ht="14.5" customHeight="1" x14ac:dyDescent="0.35">
      <c r="B22" s="266" t="s">
        <v>190</v>
      </c>
      <c r="C22" s="260" t="s">
        <v>196</v>
      </c>
      <c r="D22" s="262">
        <f>'2. Náklady'!D11</f>
        <v>0</v>
      </c>
      <c r="E22" s="264">
        <f>'4. Seznam dokladů'!H11</f>
        <v>0</v>
      </c>
      <c r="F22" s="272" t="str">
        <f>_xlfn.IFS(D22&gt;C22,"Čerpání dotace nesmí být vyšší než je max. výše stanovená v rozhodnutí.",E22&gt;C22,"Čerpání dotace nesmí být vyšší než je max. výše stanovená v rozhodnutí.",TRUE," ")</f>
        <v xml:space="preserve"> </v>
      </c>
      <c r="G22" s="273"/>
      <c r="H22" s="273"/>
    </row>
    <row r="23" spans="1:8" ht="14.5" customHeight="1" x14ac:dyDescent="0.35">
      <c r="B23" s="259"/>
      <c r="C23" s="261"/>
      <c r="D23" s="263"/>
      <c r="E23" s="265"/>
      <c r="F23" s="272" t="str">
        <f>IF(D22=E22," ","Čerpání z listu 2. Náklady neodpovídá čerpání z listu 4. Seznam dokladů.")</f>
        <v xml:space="preserve"> </v>
      </c>
      <c r="G23" s="273"/>
      <c r="H23" s="273"/>
    </row>
    <row r="24" spans="1:8" ht="14.5" customHeight="1" x14ac:dyDescent="0.35">
      <c r="B24" s="266" t="s">
        <v>191</v>
      </c>
      <c r="C24" s="260" t="s">
        <v>196</v>
      </c>
      <c r="D24" s="262">
        <f>'2. Náklady'!D13</f>
        <v>0</v>
      </c>
      <c r="E24" s="264">
        <f>'4. Seznam dokladů'!H13</f>
        <v>0</v>
      </c>
      <c r="F24" s="272" t="str">
        <f>_xlfn.IFS(D24&gt;C24,"Čerpání dotace nesmí být vyšší než je max. výše stanovená v rozhodnutí.",E24&gt;C24,"Čerpání dotace nesmí být vyšší než je max. výše stanovená v rozhodnutí.",TRUE," ")</f>
        <v xml:space="preserve"> </v>
      </c>
      <c r="G24" s="273"/>
      <c r="H24" s="273"/>
    </row>
    <row r="25" spans="1:8" x14ac:dyDescent="0.35">
      <c r="B25" s="267"/>
      <c r="C25" s="268"/>
      <c r="D25" s="271"/>
      <c r="E25" s="274"/>
      <c r="F25" s="272" t="str">
        <f>IF(D24=E24," ","Čerpání z listu 2. Náklady neodpovídá čerpání z listu 4. Seznam dokladů.")</f>
        <v xml:space="preserve"> </v>
      </c>
      <c r="G25" s="273"/>
      <c r="H25" s="273"/>
    </row>
    <row r="26" spans="1:8" ht="14.5" customHeight="1" x14ac:dyDescent="0.35">
      <c r="B26" s="99"/>
      <c r="C26" s="122"/>
      <c r="D26" s="2"/>
      <c r="E26" s="121"/>
      <c r="F26" s="56"/>
      <c r="G26" s="19"/>
    </row>
    <row r="27" spans="1:8" ht="24.5" customHeight="1" x14ac:dyDescent="0.35">
      <c r="B27" s="106" t="s">
        <v>215</v>
      </c>
      <c r="C27" s="195" t="s">
        <v>196</v>
      </c>
      <c r="D27" s="2"/>
      <c r="E27" s="121"/>
      <c r="F27" s="56"/>
      <c r="G27" s="19"/>
    </row>
    <row r="28" spans="1:8" ht="25" customHeight="1" x14ac:dyDescent="0.35">
      <c r="B28" s="107" t="s">
        <v>193</v>
      </c>
      <c r="C28" s="128">
        <f>SUM(E18:E24)</f>
        <v>0</v>
      </c>
      <c r="D28" s="2"/>
      <c r="E28" s="121"/>
      <c r="F28" s="56"/>
      <c r="G28" s="19"/>
    </row>
    <row r="29" spans="1:8" ht="25" customHeight="1" x14ac:dyDescent="0.35">
      <c r="B29" s="108" t="s">
        <v>225</v>
      </c>
      <c r="C29" s="129" t="e">
        <f>C27-C28</f>
        <v>#VALUE!</v>
      </c>
      <c r="D29" s="2"/>
      <c r="E29" s="121"/>
      <c r="F29" s="56"/>
      <c r="G29" s="19"/>
    </row>
    <row r="30" spans="1:8" customFormat="1" ht="14.5" customHeight="1" x14ac:dyDescent="0.35">
      <c r="A30" s="147"/>
      <c r="B30" s="147"/>
      <c r="C30" s="147"/>
      <c r="D30" s="147"/>
      <c r="E30" s="147"/>
      <c r="F30" s="147"/>
      <c r="G30" s="147"/>
      <c r="H30" s="147"/>
    </row>
    <row r="31" spans="1:8" ht="25" customHeight="1" x14ac:dyDescent="0.35">
      <c r="B31" s="109" t="s">
        <v>194</v>
      </c>
      <c r="C31" s="123">
        <f>'2. Náklady'!D108</f>
        <v>0</v>
      </c>
      <c r="D31" s="2"/>
      <c r="E31" s="121"/>
      <c r="F31" s="56"/>
      <c r="G31" s="19"/>
    </row>
    <row r="32" spans="1:8" ht="25" customHeight="1" x14ac:dyDescent="0.35">
      <c r="B32" s="110" t="s">
        <v>195</v>
      </c>
      <c r="C32" s="124">
        <f>'3. Zdroje'!D28</f>
        <v>0</v>
      </c>
      <c r="D32" s="2"/>
      <c r="E32" s="121"/>
      <c r="F32" s="56"/>
      <c r="G32" s="19"/>
    </row>
    <row r="33" spans="2:8" ht="25" customHeight="1" x14ac:dyDescent="0.35">
      <c r="B33" s="111" t="s">
        <v>225</v>
      </c>
      <c r="C33" s="125">
        <f>C32-C31</f>
        <v>0</v>
      </c>
      <c r="D33" s="269" t="str">
        <f>IF(C33&gt;0,"Dle bodu č. 1 rozhodnutí o poskytnutí dotace je zisk až do výše poskytnuté dotace příjmem státního rozpočtu a musí být odveden."," ")</f>
        <v xml:space="preserve"> </v>
      </c>
      <c r="E33" s="270"/>
      <c r="F33" s="270"/>
      <c r="G33" s="270"/>
      <c r="H33" s="270"/>
    </row>
    <row r="34" spans="2:8" x14ac:dyDescent="0.35">
      <c r="B34" s="60"/>
      <c r="C34" s="59"/>
      <c r="D34" s="56"/>
      <c r="E34" s="56"/>
      <c r="F34" s="56"/>
      <c r="G34" s="19"/>
    </row>
    <row r="36" spans="2:8" ht="14.5" x14ac:dyDescent="0.35">
      <c r="B36" s="1"/>
      <c r="C36" s="1"/>
      <c r="D36" s="1"/>
      <c r="E36" s="1"/>
      <c r="F36" s="1"/>
    </row>
  </sheetData>
  <sheetProtection algorithmName="SHA-512" hashValue="n9RkN99yVCcl1aFb8tNG04ak97mJP0YLp+RvQHlFX9MzTOcwVTDmKYNep9fUJYIxM+0diC1QEYiOQIdKyOBlaQ==" saltValue="dTRaAajXcFTmIIHzkJIXQw==" spinCount="100000" sheet="1" formatCells="0" formatColumns="0" formatRows="0" insertColumns="0" insertRows="0" insertHyperlinks="0" deleteColumns="0" deleteRows="0"/>
  <dataConsolidate/>
  <mergeCells count="38">
    <mergeCell ref="D33:H33"/>
    <mergeCell ref="D22:D23"/>
    <mergeCell ref="D24:D25"/>
    <mergeCell ref="F18:H18"/>
    <mergeCell ref="E20:E21"/>
    <mergeCell ref="E22:E23"/>
    <mergeCell ref="E24:E25"/>
    <mergeCell ref="F20:H20"/>
    <mergeCell ref="F22:H22"/>
    <mergeCell ref="F24:H24"/>
    <mergeCell ref="F21:H21"/>
    <mergeCell ref="F23:H23"/>
    <mergeCell ref="F25:H25"/>
    <mergeCell ref="F19:H19"/>
    <mergeCell ref="B22:B23"/>
    <mergeCell ref="B24:B25"/>
    <mergeCell ref="C24:C25"/>
    <mergeCell ref="C22:C23"/>
    <mergeCell ref="C20:C21"/>
    <mergeCell ref="B18:B19"/>
    <mergeCell ref="C18:C19"/>
    <mergeCell ref="D18:D19"/>
    <mergeCell ref="E18:E19"/>
    <mergeCell ref="B20:B21"/>
    <mergeCell ref="D20:D21"/>
    <mergeCell ref="C8:G8"/>
    <mergeCell ref="C9:G9"/>
    <mergeCell ref="C3:G3"/>
    <mergeCell ref="C10:G10"/>
    <mergeCell ref="C5:G5"/>
    <mergeCell ref="C7:G7"/>
    <mergeCell ref="C4:G4"/>
    <mergeCell ref="C6:G6"/>
    <mergeCell ref="D13:E13"/>
    <mergeCell ref="F13:G13"/>
    <mergeCell ref="D14:E14"/>
    <mergeCell ref="F14:G14"/>
    <mergeCell ref="C11:G11"/>
  </mergeCells>
  <conditionalFormatting sqref="C33">
    <cfRule type="cellIs" dxfId="57" priority="53" operator="greaterThan">
      <formula>0</formula>
    </cfRule>
  </conditionalFormatting>
  <conditionalFormatting sqref="E18:E19">
    <cfRule type="cellIs" dxfId="56" priority="24" operator="greaterThan">
      <formula>$C$18</formula>
    </cfRule>
    <cfRule type="cellIs" dxfId="55" priority="30" operator="notEqual">
      <formula>$D$18</formula>
    </cfRule>
  </conditionalFormatting>
  <conditionalFormatting sqref="D18:D19">
    <cfRule type="cellIs" dxfId="54" priority="25" operator="greaterThan">
      <formula>$C$18</formula>
    </cfRule>
    <cfRule type="cellIs" dxfId="53" priority="29" operator="notEqual">
      <formula>$E$18</formula>
    </cfRule>
  </conditionalFormatting>
  <conditionalFormatting sqref="C18:C19">
    <cfRule type="cellIs" dxfId="52" priority="26" operator="equal">
      <formula>"vyplňte"</formula>
    </cfRule>
    <cfRule type="cellIs" dxfId="51" priority="27" operator="lessThan">
      <formula>$E$18</formula>
    </cfRule>
    <cfRule type="cellIs" dxfId="50" priority="28" operator="lessThan">
      <formula>$D$18</formula>
    </cfRule>
  </conditionalFormatting>
  <conditionalFormatting sqref="C20:C21">
    <cfRule type="cellIs" dxfId="49" priority="21" operator="equal">
      <formula>"vyplňte"</formula>
    </cfRule>
    <cfRule type="cellIs" dxfId="48" priority="22" operator="lessThan">
      <formula>$E$20</formula>
    </cfRule>
    <cfRule type="cellIs" dxfId="47" priority="23" operator="lessThan">
      <formula>$D$20</formula>
    </cfRule>
  </conditionalFormatting>
  <conditionalFormatting sqref="C22:C23">
    <cfRule type="cellIs" dxfId="46" priority="18" operator="equal">
      <formula>"vyplňte"</formula>
    </cfRule>
    <cfRule type="cellIs" dxfId="45" priority="19" operator="lessThan">
      <formula>$E$22</formula>
    </cfRule>
    <cfRule type="cellIs" dxfId="44" priority="20" operator="lessThan">
      <formula>$D$22</formula>
    </cfRule>
  </conditionalFormatting>
  <conditionalFormatting sqref="C24:C25">
    <cfRule type="cellIs" dxfId="43" priority="15" operator="equal">
      <formula>"vyplňte"</formula>
    </cfRule>
    <cfRule type="cellIs" dxfId="42" priority="16" operator="lessThan">
      <formula>$E$24</formula>
    </cfRule>
    <cfRule type="cellIs" dxfId="41" priority="17" operator="lessThan">
      <formula>$D$24</formula>
    </cfRule>
  </conditionalFormatting>
  <conditionalFormatting sqref="D20:D21">
    <cfRule type="cellIs" dxfId="40" priority="13" operator="greaterThan">
      <formula>$C$20</formula>
    </cfRule>
    <cfRule type="cellIs" dxfId="39" priority="14" operator="notEqual">
      <formula>$E$20</formula>
    </cfRule>
  </conditionalFormatting>
  <conditionalFormatting sqref="E20:E21">
    <cfRule type="cellIs" dxfId="38" priority="11" operator="greaterThan">
      <formula>$C$20</formula>
    </cfRule>
    <cfRule type="cellIs" dxfId="37" priority="12" operator="notEqual">
      <formula>$D$20</formula>
    </cfRule>
  </conditionalFormatting>
  <conditionalFormatting sqref="E22:E23">
    <cfRule type="cellIs" dxfId="36" priority="7" operator="greaterThan">
      <formula>$C$22</formula>
    </cfRule>
    <cfRule type="cellIs" dxfId="35" priority="8" operator="notEqual">
      <formula>$D$22</formula>
    </cfRule>
  </conditionalFormatting>
  <conditionalFormatting sqref="D22:D23">
    <cfRule type="cellIs" dxfId="34" priority="5" operator="greaterThan">
      <formula>$C$22</formula>
    </cfRule>
    <cfRule type="cellIs" dxfId="33" priority="6" operator="notEqual">
      <formula>$E$22</formula>
    </cfRule>
  </conditionalFormatting>
  <conditionalFormatting sqref="D24:D25">
    <cfRule type="cellIs" dxfId="32" priority="3" operator="greaterThan">
      <formula>$C$24</formula>
    </cfRule>
    <cfRule type="cellIs" dxfId="31" priority="4" operator="notEqual">
      <formula>$E$24</formula>
    </cfRule>
  </conditionalFormatting>
  <conditionalFormatting sqref="E24:E25">
    <cfRule type="cellIs" dxfId="30" priority="1" operator="greaterThan">
      <formula>$C$24</formula>
    </cfRule>
    <cfRule type="cellIs" dxfId="29" priority="2" operator="notEqual">
      <formula>$D$24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Footer>&amp;C&amp;P</oddFooter>
  </headerFooter>
  <ignoredErrors>
    <ignoredError sqref="G18:H18 G20:H20 G19:H19 G22:H22 G24:H24" unlockedFormula="1"/>
    <ignoredError sqref="F20 F22 F24" formula="1" unlockedFormula="1"/>
    <ignoredError sqref="F19 F21 F2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A351E2-167C-4F12-BF7F-F8DED0A067B2}">
          <x14:formula1>
            <xm:f>'5. Data'!$A$2:$A$7</xm:f>
          </x14:formula1>
          <xm:sqref>C9:G9</xm:sqref>
        </x14:dataValidation>
        <x14:dataValidation type="list" allowBlank="1" showInputMessage="1" showErrorMessage="1" xr:uid="{D96247A6-E960-462F-B92D-FBFC72C030FC}">
          <x14:formula1>
            <xm:f>'5. Data'!$A$13:$A$16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AC5C-F9B5-495A-9D39-89C346D85F14}">
  <dimension ref="A1:H117"/>
  <sheetViews>
    <sheetView showGridLines="0" topLeftCell="A69" zoomScale="80" zoomScaleNormal="80" workbookViewId="0">
      <selection activeCell="B18" sqref="B18:C18"/>
    </sheetView>
  </sheetViews>
  <sheetFormatPr defaultColWidth="9.1796875" defaultRowHeight="14" x14ac:dyDescent="0.35"/>
  <cols>
    <col min="1" max="1" width="4.81640625" style="15" customWidth="1"/>
    <col min="2" max="2" width="27.54296875" style="34" customWidth="1"/>
    <col min="3" max="3" width="25.453125" style="35" customWidth="1"/>
    <col min="4" max="4" width="18.6328125" style="36" customWidth="1"/>
    <col min="5" max="5" width="12.6328125" style="36" customWidth="1"/>
    <col min="6" max="6" width="18.6328125" style="36" customWidth="1"/>
    <col min="7" max="7" width="18.6328125" style="20" customWidth="1"/>
    <col min="8" max="8" width="0.26953125" style="192" customWidth="1"/>
    <col min="9" max="16384" width="9.1796875" style="5"/>
  </cols>
  <sheetData>
    <row r="1" spans="1:8" ht="20.25" customHeight="1" x14ac:dyDescent="0.35">
      <c r="A1" s="177"/>
      <c r="B1" s="280" t="s">
        <v>17</v>
      </c>
      <c r="C1" s="280"/>
      <c r="D1" s="280"/>
      <c r="E1" s="178"/>
      <c r="F1" s="178"/>
      <c r="G1" s="179"/>
    </row>
    <row r="2" spans="1:8" ht="14.15" customHeight="1" x14ac:dyDescent="0.35">
      <c r="A2" s="45"/>
      <c r="B2" s="281"/>
      <c r="C2" s="281"/>
      <c r="D2" s="281"/>
      <c r="E2" s="2"/>
      <c r="F2" s="2"/>
      <c r="G2" s="4"/>
    </row>
    <row r="3" spans="1:8" ht="14.15" customHeight="1" x14ac:dyDescent="0.35">
      <c r="A3" s="45"/>
      <c r="B3" s="187"/>
      <c r="C3" s="117" t="s">
        <v>214</v>
      </c>
      <c r="D3" s="117" t="s">
        <v>211</v>
      </c>
      <c r="E3" s="2"/>
      <c r="F3" s="2"/>
      <c r="G3" s="4"/>
    </row>
    <row r="4" spans="1:8" ht="14.15" customHeight="1" x14ac:dyDescent="0.35">
      <c r="A4" s="45"/>
      <c r="B4" s="118" t="s">
        <v>213</v>
      </c>
      <c r="C4" s="115" t="str">
        <f>IF('1. Souhrn'!C27="vyplňte","x",'1. Souhrn'!C27)</f>
        <v>x</v>
      </c>
      <c r="D4" s="116">
        <f>SUM(G17,G28,G80,G88)</f>
        <v>0</v>
      </c>
      <c r="E4" s="148" t="str">
        <f>_xlfn.IFS(C4="x"," ",C4&gt;D4,"Čerpání neodpovídá poskytnuté dotaci.",D4&lt;C4,"Čerpání neodpovídá poskytnuté dotaci.",TRUE," ")</f>
        <v xml:space="preserve"> </v>
      </c>
      <c r="F4" s="2"/>
      <c r="G4" s="4"/>
    </row>
    <row r="5" spans="1:8" ht="14.15" customHeight="1" x14ac:dyDescent="0.35">
      <c r="A5" s="45"/>
      <c r="B5" s="89"/>
      <c r="C5" s="91"/>
      <c r="D5" s="92"/>
      <c r="E5" s="93"/>
      <c r="F5" s="2"/>
      <c r="G5" s="4"/>
    </row>
    <row r="6" spans="1:8" ht="14.5" customHeight="1" x14ac:dyDescent="0.35">
      <c r="A6" s="45"/>
      <c r="B6" s="113" t="s">
        <v>187</v>
      </c>
      <c r="C6" s="114" t="s">
        <v>212</v>
      </c>
      <c r="D6" s="114" t="s">
        <v>211</v>
      </c>
      <c r="E6" s="93"/>
      <c r="F6" s="2"/>
      <c r="G6" s="4"/>
    </row>
    <row r="7" spans="1:8" ht="14.5" customHeight="1" x14ac:dyDescent="0.35">
      <c r="A7" s="45"/>
      <c r="B7" s="277" t="s">
        <v>188</v>
      </c>
      <c r="C7" s="275" t="str">
        <f>IF('1. Souhrn'!C18="vyplňte","x",'1. Souhrn'!C18)</f>
        <v>x</v>
      </c>
      <c r="D7" s="275">
        <f>G17</f>
        <v>0</v>
      </c>
      <c r="E7" s="148" t="str">
        <f>IF(D7&gt;C7,"Čerpání dotace nesmí být vyšší než je max. výše stanovená v rozhodnutí."," ")</f>
        <v xml:space="preserve"> </v>
      </c>
      <c r="F7" s="2"/>
      <c r="G7" s="4"/>
    </row>
    <row r="8" spans="1:8" ht="14.15" customHeight="1" x14ac:dyDescent="0.35">
      <c r="A8" s="45"/>
      <c r="B8" s="278"/>
      <c r="C8" s="276"/>
      <c r="D8" s="276"/>
      <c r="E8" s="148" t="str">
        <f>IF(D7='4. Seznam dokladů'!H7," ","Čerpání musí být v souladu s listem 4. Seznam dokladů.")</f>
        <v xml:space="preserve"> </v>
      </c>
      <c r="F8" s="2"/>
      <c r="G8" s="4"/>
    </row>
    <row r="9" spans="1:8" ht="14.15" customHeight="1" x14ac:dyDescent="0.35">
      <c r="A9" s="45"/>
      <c r="B9" s="277" t="s">
        <v>189</v>
      </c>
      <c r="C9" s="275" t="str">
        <f>IF('1. Souhrn'!C20="vyplňte","x",'1. Souhrn'!C20)</f>
        <v>x</v>
      </c>
      <c r="D9" s="275">
        <f>G28</f>
        <v>0</v>
      </c>
      <c r="E9" s="148" t="str">
        <f>IF(D9&gt;C9,"Čerpání dotace nesmí být vyšší než je max. výše stanovená v rozhodnutí."," ")</f>
        <v xml:space="preserve"> </v>
      </c>
      <c r="F9" s="2"/>
      <c r="G9" s="4"/>
    </row>
    <row r="10" spans="1:8" ht="14.15" customHeight="1" x14ac:dyDescent="0.35">
      <c r="A10" s="45"/>
      <c r="B10" s="278"/>
      <c r="C10" s="276"/>
      <c r="D10" s="276"/>
      <c r="E10" s="148" t="str">
        <f>IF(D9='4. Seznam dokladů'!H9," ","Čerpání musí být v souladu s listem 4. Seznam dokladů.")</f>
        <v xml:space="preserve"> </v>
      </c>
      <c r="F10" s="2"/>
      <c r="G10" s="4"/>
    </row>
    <row r="11" spans="1:8" ht="14.15" customHeight="1" x14ac:dyDescent="0.35">
      <c r="A11" s="45"/>
      <c r="B11" s="277" t="s">
        <v>190</v>
      </c>
      <c r="C11" s="275" t="str">
        <f>IF('1. Souhrn'!C22="vyplňte","x",'1. Souhrn'!C22)</f>
        <v>x</v>
      </c>
      <c r="D11" s="275">
        <f>G80</f>
        <v>0</v>
      </c>
      <c r="E11" s="148" t="str">
        <f>IF(D11&gt;C11,"Čerpání dotace nesmí být vyšší než je max. výše stanovená v rozhodnutí."," ")</f>
        <v xml:space="preserve"> </v>
      </c>
      <c r="F11" s="2"/>
      <c r="G11" s="4"/>
    </row>
    <row r="12" spans="1:8" ht="14.15" customHeight="1" x14ac:dyDescent="0.35">
      <c r="A12" s="44"/>
      <c r="B12" s="278"/>
      <c r="C12" s="276"/>
      <c r="D12" s="276"/>
      <c r="E12" s="148" t="str">
        <f>IF(D11='4. Seznam dokladů'!H11," ","Čerpání musí být v souladu s listem 4. Seznam dokladů.")</f>
        <v xml:space="preserve"> </v>
      </c>
      <c r="F12" s="94"/>
      <c r="G12" s="41"/>
    </row>
    <row r="13" spans="1:8" ht="14.15" customHeight="1" x14ac:dyDescent="0.35">
      <c r="A13" s="44"/>
      <c r="B13" s="277" t="s">
        <v>191</v>
      </c>
      <c r="C13" s="275" t="str">
        <f>IF('1. Souhrn'!C24="vyplňte","x",'1. Souhrn'!C24)</f>
        <v>x</v>
      </c>
      <c r="D13" s="275">
        <f>G88</f>
        <v>0</v>
      </c>
      <c r="E13" s="148" t="str">
        <f>IF(D13&gt;C13,"Čerpání dotace nesmí být vyšší než je max. výše stanovená v rozhodnutí."," ")</f>
        <v xml:space="preserve"> </v>
      </c>
      <c r="F13" s="126"/>
      <c r="G13" s="41"/>
    </row>
    <row r="14" spans="1:8" ht="18" x14ac:dyDescent="0.35">
      <c r="A14" s="44"/>
      <c r="B14" s="278"/>
      <c r="C14" s="276"/>
      <c r="D14" s="276"/>
      <c r="E14" s="148" t="str">
        <f>IF(D13='4. Seznam dokladů'!H13," ","Čerpání musí být v souladu s listem 4. Seznam dokladů.")</f>
        <v xml:space="preserve"> </v>
      </c>
      <c r="F14" s="94"/>
      <c r="G14" s="41"/>
    </row>
    <row r="15" spans="1:8" ht="14.15" customHeight="1" x14ac:dyDescent="0.35">
      <c r="A15" s="44"/>
      <c r="B15" s="112"/>
      <c r="C15" s="88"/>
      <c r="D15" s="94"/>
      <c r="E15" s="94"/>
      <c r="F15" s="94"/>
      <c r="G15" s="41" t="s">
        <v>18</v>
      </c>
    </row>
    <row r="16" spans="1:8" s="9" customFormat="1" ht="24" customHeight="1" x14ac:dyDescent="0.35">
      <c r="A16" s="327"/>
      <c r="B16" s="327"/>
      <c r="C16" s="328"/>
      <c r="D16" s="6" t="s">
        <v>19</v>
      </c>
      <c r="E16" s="6" t="s">
        <v>10</v>
      </c>
      <c r="F16" s="7" t="s">
        <v>20</v>
      </c>
      <c r="G16" s="8" t="s">
        <v>192</v>
      </c>
      <c r="H16" s="197" t="s">
        <v>236</v>
      </c>
    </row>
    <row r="17" spans="1:8" x14ac:dyDescent="0.35">
      <c r="A17" s="136" t="s">
        <v>22</v>
      </c>
      <c r="B17" s="329" t="s">
        <v>207</v>
      </c>
      <c r="C17" s="330"/>
      <c r="D17" s="170">
        <f>SUM(D18:D26)</f>
        <v>0</v>
      </c>
      <c r="E17" s="137">
        <f>SUM(E18:E26)</f>
        <v>0</v>
      </c>
      <c r="F17" s="137">
        <f>SUM(F18:F26)</f>
        <v>0</v>
      </c>
      <c r="G17" s="171">
        <f>SUM(G18:G26)</f>
        <v>0</v>
      </c>
      <c r="H1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8" spans="1:8" x14ac:dyDescent="0.35">
      <c r="A18" s="232" t="s">
        <v>23</v>
      </c>
      <c r="B18" s="331" t="s">
        <v>199</v>
      </c>
      <c r="C18" s="332"/>
      <c r="D18" s="204"/>
      <c r="E18" s="204"/>
      <c r="F18" s="204">
        <f>SUM(D18,E18)</f>
        <v>0</v>
      </c>
      <c r="G18" s="218"/>
      <c r="H1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19" spans="1:8" x14ac:dyDescent="0.35">
      <c r="A19" s="233" t="s">
        <v>24</v>
      </c>
      <c r="B19" s="325"/>
      <c r="C19" s="326"/>
      <c r="D19" s="207"/>
      <c r="E19" s="207"/>
      <c r="F19" s="204">
        <f t="shared" ref="F19:F26" si="0">SUM(D19,E19)</f>
        <v>0</v>
      </c>
      <c r="G19" s="219"/>
      <c r="H1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0" spans="1:8" x14ac:dyDescent="0.35">
      <c r="A20" s="233" t="s">
        <v>25</v>
      </c>
      <c r="B20" s="325"/>
      <c r="C20" s="326"/>
      <c r="D20" s="207"/>
      <c r="E20" s="207"/>
      <c r="F20" s="204">
        <f t="shared" si="0"/>
        <v>0</v>
      </c>
      <c r="G20" s="219"/>
      <c r="H2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1" spans="1:8" x14ac:dyDescent="0.35">
      <c r="A21" s="233" t="s">
        <v>26</v>
      </c>
      <c r="B21" s="325"/>
      <c r="C21" s="326"/>
      <c r="D21" s="207"/>
      <c r="E21" s="207"/>
      <c r="F21" s="204">
        <f t="shared" si="0"/>
        <v>0</v>
      </c>
      <c r="G21" s="219"/>
      <c r="H2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2" spans="1:8" x14ac:dyDescent="0.35">
      <c r="A22" s="233" t="s">
        <v>27</v>
      </c>
      <c r="B22" s="325"/>
      <c r="C22" s="326"/>
      <c r="D22" s="207"/>
      <c r="E22" s="207"/>
      <c r="F22" s="204">
        <f t="shared" si="0"/>
        <v>0</v>
      </c>
      <c r="G22" s="219"/>
      <c r="H2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3" spans="1:8" x14ac:dyDescent="0.35">
      <c r="A23" s="233" t="s">
        <v>28</v>
      </c>
      <c r="B23" s="325"/>
      <c r="C23" s="326"/>
      <c r="D23" s="207"/>
      <c r="E23" s="207"/>
      <c r="F23" s="204">
        <f t="shared" si="0"/>
        <v>0</v>
      </c>
      <c r="G23" s="219"/>
      <c r="H2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4" spans="1:8" x14ac:dyDescent="0.35">
      <c r="A24" s="233" t="s">
        <v>29</v>
      </c>
      <c r="B24" s="220"/>
      <c r="C24" s="221"/>
      <c r="D24" s="207"/>
      <c r="E24" s="207"/>
      <c r="F24" s="204">
        <f>SUM(D24:E24)</f>
        <v>0</v>
      </c>
      <c r="G24" s="219"/>
      <c r="H2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5" spans="1:8" x14ac:dyDescent="0.35">
      <c r="A25" s="233" t="s">
        <v>30</v>
      </c>
      <c r="B25" s="220"/>
      <c r="C25" s="221"/>
      <c r="D25" s="207"/>
      <c r="E25" s="207"/>
      <c r="F25" s="204">
        <f>SUM(D25:E25)</f>
        <v>0</v>
      </c>
      <c r="G25" s="219"/>
      <c r="H2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6" spans="1:8" x14ac:dyDescent="0.35">
      <c r="A26" s="233"/>
      <c r="B26" s="325"/>
      <c r="C26" s="326"/>
      <c r="D26" s="207"/>
      <c r="E26" s="207"/>
      <c r="F26" s="204">
        <f t="shared" si="0"/>
        <v>0</v>
      </c>
      <c r="G26" s="219"/>
      <c r="H2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7" spans="1:8" x14ac:dyDescent="0.35">
      <c r="B27" s="333"/>
      <c r="C27" s="333"/>
      <c r="D27" s="18"/>
      <c r="E27" s="18"/>
      <c r="F27" s="18"/>
      <c r="G27" s="38"/>
      <c r="H2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8" spans="1:8" x14ac:dyDescent="0.35">
      <c r="A28" s="136" t="s">
        <v>31</v>
      </c>
      <c r="B28" s="334" t="s">
        <v>208</v>
      </c>
      <c r="C28" s="335"/>
      <c r="D28" s="137">
        <f>SUM(D30,D42,D54,D60,D70)</f>
        <v>0</v>
      </c>
      <c r="E28" s="137">
        <f>SUM(E30,E42,E54,E60,E70)</f>
        <v>0</v>
      </c>
      <c r="F28" s="137">
        <f>SUM(F30,F42,F54,F60,F70)</f>
        <v>0</v>
      </c>
      <c r="G28" s="138">
        <f>SUM(G30,G42,G54,G60,G70)</f>
        <v>0</v>
      </c>
      <c r="H2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29" spans="1:8" s="12" customFormat="1" x14ac:dyDescent="0.35">
      <c r="A29" s="100"/>
      <c r="B29" s="336"/>
      <c r="C29" s="336"/>
      <c r="D29" s="101"/>
      <c r="E29" s="101"/>
      <c r="F29" s="101"/>
      <c r="G29" s="102"/>
      <c r="H2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0" spans="1:8" x14ac:dyDescent="0.35">
      <c r="A30" s="130" t="s">
        <v>32</v>
      </c>
      <c r="B30" s="319" t="s">
        <v>33</v>
      </c>
      <c r="C30" s="320"/>
      <c r="D30" s="131">
        <f>SUM(D31:D40)</f>
        <v>0</v>
      </c>
      <c r="E30" s="131">
        <f>SUM(E31:E40)</f>
        <v>0</v>
      </c>
      <c r="F30" s="131">
        <f>SUM(F31:F40)</f>
        <v>0</v>
      </c>
      <c r="G30" s="132">
        <f>SUM(G31:G40)</f>
        <v>0</v>
      </c>
      <c r="H3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1" spans="1:8" x14ac:dyDescent="0.35">
      <c r="A31" s="232" t="s">
        <v>34</v>
      </c>
      <c r="B31" s="321" t="s">
        <v>35</v>
      </c>
      <c r="C31" s="322"/>
      <c r="D31" s="204"/>
      <c r="E31" s="204"/>
      <c r="F31" s="204">
        <f>SUM(D31:E31)</f>
        <v>0</v>
      </c>
      <c r="G31" s="218"/>
      <c r="H3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2" spans="1:8" x14ac:dyDescent="0.35">
      <c r="A32" s="233" t="s">
        <v>36</v>
      </c>
      <c r="B32" s="309" t="s">
        <v>37</v>
      </c>
      <c r="C32" s="310"/>
      <c r="D32" s="207"/>
      <c r="E32" s="207"/>
      <c r="F32" s="204">
        <f>SUM(D32:E32)</f>
        <v>0</v>
      </c>
      <c r="G32" s="219"/>
      <c r="H3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3" spans="1:8" x14ac:dyDescent="0.35">
      <c r="A33" s="233" t="s">
        <v>38</v>
      </c>
      <c r="B33" s="309" t="s">
        <v>39</v>
      </c>
      <c r="C33" s="310"/>
      <c r="D33" s="207"/>
      <c r="E33" s="207"/>
      <c r="F33" s="204">
        <f t="shared" ref="F33:F40" si="1">SUM(D33:E33)</f>
        <v>0</v>
      </c>
      <c r="G33" s="219"/>
      <c r="H3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4" spans="1:8" x14ac:dyDescent="0.35">
      <c r="A34" s="233" t="s">
        <v>40</v>
      </c>
      <c r="B34" s="309" t="s">
        <v>41</v>
      </c>
      <c r="C34" s="310"/>
      <c r="D34" s="207"/>
      <c r="E34" s="207"/>
      <c r="F34" s="204">
        <f t="shared" si="1"/>
        <v>0</v>
      </c>
      <c r="G34" s="219"/>
      <c r="H3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5" spans="1:8" x14ac:dyDescent="0.35">
      <c r="A35" s="233" t="s">
        <v>42</v>
      </c>
      <c r="B35" s="309" t="s">
        <v>43</v>
      </c>
      <c r="C35" s="310"/>
      <c r="D35" s="207"/>
      <c r="E35" s="207"/>
      <c r="F35" s="204">
        <f t="shared" si="1"/>
        <v>0</v>
      </c>
      <c r="G35" s="219"/>
      <c r="H3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6" spans="1:8" ht="15" customHeight="1" x14ac:dyDescent="0.35">
      <c r="A36" s="233" t="s">
        <v>44</v>
      </c>
      <c r="B36" s="309" t="s">
        <v>45</v>
      </c>
      <c r="C36" s="310"/>
      <c r="D36" s="207"/>
      <c r="E36" s="207"/>
      <c r="F36" s="204">
        <f t="shared" si="1"/>
        <v>0</v>
      </c>
      <c r="G36" s="219"/>
      <c r="H3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7" spans="1:8" x14ac:dyDescent="0.35">
      <c r="A37" s="233" t="s">
        <v>46</v>
      </c>
      <c r="B37" s="323" t="s">
        <v>62</v>
      </c>
      <c r="C37" s="324"/>
      <c r="D37" s="207"/>
      <c r="E37" s="207"/>
      <c r="F37" s="204">
        <f t="shared" si="1"/>
        <v>0</v>
      </c>
      <c r="G37" s="219"/>
      <c r="H3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8" spans="1:8" x14ac:dyDescent="0.35">
      <c r="A38" s="233" t="s">
        <v>47</v>
      </c>
      <c r="B38" s="309"/>
      <c r="C38" s="310"/>
      <c r="D38" s="207"/>
      <c r="E38" s="207"/>
      <c r="F38" s="204">
        <f t="shared" si="1"/>
        <v>0</v>
      </c>
      <c r="G38" s="219"/>
      <c r="H3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39" spans="1:8" x14ac:dyDescent="0.35">
      <c r="A39" s="233" t="s">
        <v>48</v>
      </c>
      <c r="B39" s="299"/>
      <c r="C39" s="300"/>
      <c r="D39" s="207"/>
      <c r="E39" s="207"/>
      <c r="F39" s="204">
        <f t="shared" si="1"/>
        <v>0</v>
      </c>
      <c r="G39" s="219"/>
      <c r="H3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0" spans="1:8" x14ac:dyDescent="0.35">
      <c r="A40" s="233"/>
      <c r="B40" s="309"/>
      <c r="C40" s="310"/>
      <c r="D40" s="207"/>
      <c r="E40" s="207"/>
      <c r="F40" s="204">
        <f t="shared" si="1"/>
        <v>0</v>
      </c>
      <c r="G40" s="219"/>
      <c r="H4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1" spans="1:8" ht="4.5" customHeight="1" x14ac:dyDescent="0.35">
      <c r="A41" s="13"/>
      <c r="B41" s="318"/>
      <c r="C41" s="318"/>
      <c r="D41" s="14"/>
      <c r="E41" s="14"/>
      <c r="F41" s="14"/>
      <c r="G41" s="39"/>
      <c r="H4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2" spans="1:8" x14ac:dyDescent="0.35">
      <c r="A42" s="130" t="s">
        <v>49</v>
      </c>
      <c r="B42" s="319" t="s">
        <v>50</v>
      </c>
      <c r="C42" s="320"/>
      <c r="D42" s="131">
        <f>SUM(D43:D52)</f>
        <v>0</v>
      </c>
      <c r="E42" s="131">
        <f>SUM(E43:E52)</f>
        <v>0</v>
      </c>
      <c r="F42" s="131">
        <f>SUM(F43:F52)</f>
        <v>0</v>
      </c>
      <c r="G42" s="132">
        <f>SUM(G43:G52)</f>
        <v>0</v>
      </c>
      <c r="H4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3" spans="1:8" ht="15" customHeight="1" x14ac:dyDescent="0.35">
      <c r="A43" s="232" t="s">
        <v>51</v>
      </c>
      <c r="B43" s="321" t="s">
        <v>52</v>
      </c>
      <c r="C43" s="322"/>
      <c r="D43" s="204"/>
      <c r="E43" s="204"/>
      <c r="F43" s="204">
        <f>SUM(D43:E43)</f>
        <v>0</v>
      </c>
      <c r="G43" s="218"/>
      <c r="H4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4" spans="1:8" x14ac:dyDescent="0.35">
      <c r="A44" s="233" t="s">
        <v>53</v>
      </c>
      <c r="B44" s="309" t="s">
        <v>54</v>
      </c>
      <c r="C44" s="310"/>
      <c r="D44" s="207"/>
      <c r="E44" s="207"/>
      <c r="F44" s="204">
        <f t="shared" ref="F44:F52" si="2">SUM(D44:E44)</f>
        <v>0</v>
      </c>
      <c r="G44" s="219"/>
      <c r="H4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5" spans="1:8" x14ac:dyDescent="0.35">
      <c r="A45" s="233" t="s">
        <v>55</v>
      </c>
      <c r="B45" s="309" t="s">
        <v>56</v>
      </c>
      <c r="C45" s="310"/>
      <c r="D45" s="207"/>
      <c r="E45" s="207"/>
      <c r="F45" s="204">
        <f t="shared" si="2"/>
        <v>0</v>
      </c>
      <c r="G45" s="219"/>
      <c r="H4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6" spans="1:8" x14ac:dyDescent="0.35">
      <c r="A46" s="233" t="s">
        <v>57</v>
      </c>
      <c r="B46" s="309" t="s">
        <v>58</v>
      </c>
      <c r="C46" s="310"/>
      <c r="D46" s="207"/>
      <c r="E46" s="207"/>
      <c r="F46" s="204">
        <f t="shared" si="2"/>
        <v>0</v>
      </c>
      <c r="G46" s="219"/>
      <c r="H4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7" spans="1:8" x14ac:dyDescent="0.35">
      <c r="A47" s="233" t="s">
        <v>59</v>
      </c>
      <c r="B47" s="309" t="s">
        <v>60</v>
      </c>
      <c r="C47" s="310"/>
      <c r="D47" s="207"/>
      <c r="E47" s="207"/>
      <c r="F47" s="204">
        <f t="shared" si="2"/>
        <v>0</v>
      </c>
      <c r="G47" s="219"/>
      <c r="H4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8" spans="1:8" x14ac:dyDescent="0.35">
      <c r="A48" s="233" t="s">
        <v>61</v>
      </c>
      <c r="B48" s="309" t="s">
        <v>62</v>
      </c>
      <c r="C48" s="310"/>
      <c r="D48" s="207"/>
      <c r="E48" s="207"/>
      <c r="F48" s="204">
        <f t="shared" si="2"/>
        <v>0</v>
      </c>
      <c r="G48" s="219"/>
      <c r="H4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49" spans="1:8" x14ac:dyDescent="0.35">
      <c r="A49" s="233" t="s">
        <v>63</v>
      </c>
      <c r="B49" s="222"/>
      <c r="C49" s="223"/>
      <c r="D49" s="207"/>
      <c r="E49" s="207"/>
      <c r="F49" s="204">
        <f>SUM(D49:E49)</f>
        <v>0</v>
      </c>
      <c r="G49" s="219"/>
      <c r="H4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0" spans="1:8" x14ac:dyDescent="0.35">
      <c r="A50" s="233" t="s">
        <v>64</v>
      </c>
      <c r="B50" s="222"/>
      <c r="C50" s="223"/>
      <c r="D50" s="207"/>
      <c r="E50" s="207"/>
      <c r="F50" s="204">
        <f>SUM(D50:E50)</f>
        <v>0</v>
      </c>
      <c r="G50" s="219"/>
      <c r="H5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1" spans="1:8" x14ac:dyDescent="0.35">
      <c r="A51" s="233" t="s">
        <v>65</v>
      </c>
      <c r="B51" s="222"/>
      <c r="C51" s="223"/>
      <c r="D51" s="207"/>
      <c r="E51" s="207"/>
      <c r="F51" s="204">
        <f>SUM(D51:E51)</f>
        <v>0</v>
      </c>
      <c r="G51" s="219"/>
      <c r="H5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2" spans="1:8" x14ac:dyDescent="0.35">
      <c r="A52" s="233"/>
      <c r="B52" s="309"/>
      <c r="C52" s="310"/>
      <c r="D52" s="207"/>
      <c r="E52" s="207"/>
      <c r="F52" s="204">
        <f t="shared" si="2"/>
        <v>0</v>
      </c>
      <c r="G52" s="219"/>
      <c r="H5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3" spans="1:8" ht="6" customHeight="1" x14ac:dyDescent="0.35">
      <c r="B53" s="318"/>
      <c r="C53" s="318"/>
      <c r="D53" s="14"/>
      <c r="E53" s="16"/>
      <c r="F53" s="16"/>
      <c r="G53" s="39"/>
      <c r="H5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4" spans="1:8" x14ac:dyDescent="0.35">
      <c r="A54" s="130" t="s">
        <v>66</v>
      </c>
      <c r="B54" s="319" t="s">
        <v>68</v>
      </c>
      <c r="C54" s="320"/>
      <c r="D54" s="131">
        <f>SUM(D55:D58)</f>
        <v>0</v>
      </c>
      <c r="E54" s="131">
        <f>SUM(E55:E58)</f>
        <v>0</v>
      </c>
      <c r="F54" s="131">
        <f>SUM(F55:F58)</f>
        <v>0</v>
      </c>
      <c r="G54" s="132">
        <f>SUM(G55:G58)</f>
        <v>0</v>
      </c>
      <c r="H5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5" spans="1:8" x14ac:dyDescent="0.35">
      <c r="A55" s="232" t="s">
        <v>69</v>
      </c>
      <c r="B55" s="321" t="s">
        <v>70</v>
      </c>
      <c r="C55" s="322"/>
      <c r="D55" s="204"/>
      <c r="E55" s="204"/>
      <c r="F55" s="204">
        <f t="shared" ref="F55:F58" si="3">SUM(D55:E55)</f>
        <v>0</v>
      </c>
      <c r="G55" s="218"/>
      <c r="H5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6" spans="1:8" x14ac:dyDescent="0.35">
      <c r="A56" s="233" t="s">
        <v>71</v>
      </c>
      <c r="B56" s="309" t="s">
        <v>72</v>
      </c>
      <c r="C56" s="310"/>
      <c r="D56" s="207"/>
      <c r="E56" s="207"/>
      <c r="F56" s="207">
        <f>SUM(D56:E56)</f>
        <v>0</v>
      </c>
      <c r="G56" s="219"/>
      <c r="H5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7" spans="1:8" x14ac:dyDescent="0.35">
      <c r="A57" s="233" t="s">
        <v>73</v>
      </c>
      <c r="B57" s="309" t="s">
        <v>74</v>
      </c>
      <c r="C57" s="310"/>
      <c r="D57" s="207"/>
      <c r="E57" s="207"/>
      <c r="F57" s="207">
        <f>SUM(D57:E57)</f>
        <v>0</v>
      </c>
      <c r="G57" s="219"/>
      <c r="H5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8" spans="1:8" x14ac:dyDescent="0.35">
      <c r="A58" s="233"/>
      <c r="B58" s="309"/>
      <c r="C58" s="310"/>
      <c r="D58" s="207"/>
      <c r="E58" s="207"/>
      <c r="F58" s="207">
        <f t="shared" si="3"/>
        <v>0</v>
      </c>
      <c r="G58" s="219"/>
      <c r="H5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59" spans="1:8" ht="4.5" customHeight="1" x14ac:dyDescent="0.35">
      <c r="A59" s="17"/>
      <c r="B59" s="318"/>
      <c r="C59" s="318"/>
      <c r="D59" s="18"/>
      <c r="E59" s="18"/>
      <c r="F59" s="18"/>
      <c r="G59" s="38"/>
      <c r="H5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0" spans="1:8" ht="15" customHeight="1" x14ac:dyDescent="0.35">
      <c r="A60" s="130" t="s">
        <v>67</v>
      </c>
      <c r="B60" s="319" t="s">
        <v>76</v>
      </c>
      <c r="C60" s="320"/>
      <c r="D60" s="131">
        <f>SUM(D61:D68)</f>
        <v>0</v>
      </c>
      <c r="E60" s="131">
        <f>SUM(E61:E68)</f>
        <v>0</v>
      </c>
      <c r="F60" s="131">
        <f>SUM(F61:F68)</f>
        <v>0</v>
      </c>
      <c r="G60" s="132">
        <f>SUM(G61:G68)</f>
        <v>0</v>
      </c>
      <c r="H6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1" spans="1:8" x14ac:dyDescent="0.35">
      <c r="A61" s="232" t="s">
        <v>77</v>
      </c>
      <c r="B61" s="321" t="s">
        <v>78</v>
      </c>
      <c r="C61" s="322"/>
      <c r="D61" s="204"/>
      <c r="E61" s="204"/>
      <c r="F61" s="204">
        <f t="shared" ref="F61:F68" si="4">SUM(D61:E61)</f>
        <v>0</v>
      </c>
      <c r="G61" s="218"/>
      <c r="H6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2" spans="1:8" x14ac:dyDescent="0.35">
      <c r="A62" s="233" t="s">
        <v>79</v>
      </c>
      <c r="B62" s="309" t="s">
        <v>80</v>
      </c>
      <c r="C62" s="310"/>
      <c r="D62" s="207"/>
      <c r="E62" s="207"/>
      <c r="F62" s="204">
        <f t="shared" si="4"/>
        <v>0</v>
      </c>
      <c r="G62" s="219"/>
      <c r="H6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3" spans="1:8" ht="15" customHeight="1" x14ac:dyDescent="0.35">
      <c r="A63" s="233" t="s">
        <v>81</v>
      </c>
      <c r="B63" s="309" t="s">
        <v>82</v>
      </c>
      <c r="C63" s="310"/>
      <c r="D63" s="207"/>
      <c r="E63" s="207"/>
      <c r="F63" s="204">
        <f t="shared" si="4"/>
        <v>0</v>
      </c>
      <c r="G63" s="219"/>
      <c r="H6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4" spans="1:8" x14ac:dyDescent="0.35">
      <c r="A64" s="233" t="s">
        <v>83</v>
      </c>
      <c r="B64" s="309" t="s">
        <v>84</v>
      </c>
      <c r="C64" s="310"/>
      <c r="D64" s="207"/>
      <c r="E64" s="207"/>
      <c r="F64" s="204">
        <f t="shared" si="4"/>
        <v>0</v>
      </c>
      <c r="G64" s="219"/>
      <c r="H6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5" spans="1:8" x14ac:dyDescent="0.35">
      <c r="A65" s="233" t="s">
        <v>85</v>
      </c>
      <c r="B65" s="309" t="s">
        <v>62</v>
      </c>
      <c r="C65" s="310"/>
      <c r="D65" s="207"/>
      <c r="E65" s="207"/>
      <c r="F65" s="204">
        <f t="shared" si="4"/>
        <v>0</v>
      </c>
      <c r="G65" s="219"/>
      <c r="H6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6" spans="1:8" x14ac:dyDescent="0.35">
      <c r="A66" s="233" t="s">
        <v>86</v>
      </c>
      <c r="B66" s="311"/>
      <c r="C66" s="312"/>
      <c r="D66" s="207"/>
      <c r="E66" s="207"/>
      <c r="F66" s="204">
        <f t="shared" si="4"/>
        <v>0</v>
      </c>
      <c r="G66" s="219"/>
      <c r="H6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7" spans="1:8" x14ac:dyDescent="0.35">
      <c r="A67" s="233" t="s">
        <v>87</v>
      </c>
      <c r="B67" s="309"/>
      <c r="C67" s="310"/>
      <c r="D67" s="207"/>
      <c r="E67" s="207"/>
      <c r="F67" s="204">
        <f t="shared" si="4"/>
        <v>0</v>
      </c>
      <c r="G67" s="219"/>
      <c r="H6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8" spans="1:8" x14ac:dyDescent="0.35">
      <c r="A68" s="233"/>
      <c r="B68" s="309"/>
      <c r="C68" s="310"/>
      <c r="D68" s="207"/>
      <c r="E68" s="207"/>
      <c r="F68" s="204">
        <f t="shared" si="4"/>
        <v>0</v>
      </c>
      <c r="G68" s="219"/>
      <c r="H6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69" spans="1:8" ht="6" customHeight="1" x14ac:dyDescent="0.35">
      <c r="B69" s="313"/>
      <c r="C69" s="313"/>
      <c r="D69" s="16"/>
      <c r="E69" s="16"/>
      <c r="F69" s="16"/>
      <c r="G69" s="39"/>
      <c r="H6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0" spans="1:8" x14ac:dyDescent="0.35">
      <c r="A70" s="130" t="s">
        <v>75</v>
      </c>
      <c r="B70" s="314" t="s">
        <v>88</v>
      </c>
      <c r="C70" s="315"/>
      <c r="D70" s="131">
        <f>SUM(D71:D78)</f>
        <v>0</v>
      </c>
      <c r="E70" s="131">
        <f>SUM(E71:E78)</f>
        <v>0</v>
      </c>
      <c r="F70" s="131">
        <f>SUM(F71:F78)</f>
        <v>0</v>
      </c>
      <c r="G70" s="132">
        <f>SUM(G71:G78)</f>
        <v>0</v>
      </c>
      <c r="H7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1" spans="1:8" ht="15" customHeight="1" x14ac:dyDescent="0.35">
      <c r="A71" s="232" t="s">
        <v>89</v>
      </c>
      <c r="B71" s="306" t="s">
        <v>90</v>
      </c>
      <c r="C71" s="307"/>
      <c r="D71" s="204"/>
      <c r="E71" s="204"/>
      <c r="F71" s="204">
        <f>SUM(D71:E71)</f>
        <v>0</v>
      </c>
      <c r="G71" s="218"/>
      <c r="H7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2" spans="1:8" ht="15" customHeight="1" x14ac:dyDescent="0.35">
      <c r="A72" s="232" t="s">
        <v>91</v>
      </c>
      <c r="B72" s="301" t="s">
        <v>92</v>
      </c>
      <c r="C72" s="302"/>
      <c r="D72" s="204"/>
      <c r="E72" s="204"/>
      <c r="F72" s="204">
        <f>SUM(D72:E72)</f>
        <v>0</v>
      </c>
      <c r="G72" s="218"/>
      <c r="H7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3" spans="1:8" x14ac:dyDescent="0.35">
      <c r="A73" s="233" t="s">
        <v>93</v>
      </c>
      <c r="B73" s="301" t="s">
        <v>94</v>
      </c>
      <c r="C73" s="302"/>
      <c r="D73" s="207"/>
      <c r="E73" s="207"/>
      <c r="F73" s="204">
        <f t="shared" ref="F73:F77" si="5">SUM(D73:E73)</f>
        <v>0</v>
      </c>
      <c r="G73" s="219"/>
      <c r="H7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4" spans="1:8" x14ac:dyDescent="0.35">
      <c r="A74" s="233" t="s">
        <v>95</v>
      </c>
      <c r="B74" s="316" t="s">
        <v>96</v>
      </c>
      <c r="C74" s="317"/>
      <c r="D74" s="207"/>
      <c r="E74" s="207"/>
      <c r="F74" s="204">
        <f t="shared" si="5"/>
        <v>0</v>
      </c>
      <c r="G74" s="219"/>
      <c r="H7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5" spans="1:8" x14ac:dyDescent="0.35">
      <c r="A75" s="233" t="s">
        <v>97</v>
      </c>
      <c r="B75" s="301" t="s">
        <v>62</v>
      </c>
      <c r="C75" s="302"/>
      <c r="D75" s="207"/>
      <c r="E75" s="207"/>
      <c r="F75" s="204">
        <f t="shared" si="5"/>
        <v>0</v>
      </c>
      <c r="G75" s="219"/>
      <c r="H7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6" spans="1:8" x14ac:dyDescent="0.35">
      <c r="A76" s="233" t="s">
        <v>98</v>
      </c>
      <c r="B76" s="301"/>
      <c r="C76" s="302"/>
      <c r="D76" s="207"/>
      <c r="E76" s="207"/>
      <c r="F76" s="204">
        <f t="shared" si="5"/>
        <v>0</v>
      </c>
      <c r="G76" s="219"/>
      <c r="H7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7" spans="1:8" x14ac:dyDescent="0.35">
      <c r="A77" s="233" t="s">
        <v>99</v>
      </c>
      <c r="B77" s="301"/>
      <c r="C77" s="302"/>
      <c r="D77" s="207"/>
      <c r="E77" s="207"/>
      <c r="F77" s="204">
        <f t="shared" si="5"/>
        <v>0</v>
      </c>
      <c r="G77" s="219"/>
      <c r="H77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8" spans="1:8" x14ac:dyDescent="0.35">
      <c r="A78" s="233"/>
      <c r="B78" s="224"/>
      <c r="C78" s="225"/>
      <c r="D78" s="207"/>
      <c r="E78" s="207"/>
      <c r="F78" s="204">
        <f>SUM(D78:E78)</f>
        <v>0</v>
      </c>
      <c r="G78" s="219"/>
      <c r="H78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79" spans="1:8" x14ac:dyDescent="0.35">
      <c r="B79" s="303"/>
      <c r="C79" s="303"/>
      <c r="D79" s="16"/>
      <c r="E79" s="16"/>
      <c r="F79" s="16"/>
      <c r="G79" s="40"/>
      <c r="H79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0" spans="1:8" s="21" customFormat="1" x14ac:dyDescent="0.35">
      <c r="A80" s="136" t="s">
        <v>110</v>
      </c>
      <c r="B80" s="304" t="s">
        <v>100</v>
      </c>
      <c r="C80" s="305"/>
      <c r="D80" s="137">
        <f>SUM(D81:D86)</f>
        <v>0</v>
      </c>
      <c r="E80" s="137">
        <f>SUM(E81:E86)</f>
        <v>0</v>
      </c>
      <c r="F80" s="137">
        <f>SUM(F81:F86)</f>
        <v>0</v>
      </c>
      <c r="G80" s="138">
        <f>SUM(G81:G86)</f>
        <v>0</v>
      </c>
      <c r="H80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1" spans="1:8" x14ac:dyDescent="0.35">
      <c r="A81" s="232" t="s">
        <v>101</v>
      </c>
      <c r="B81" s="306" t="s">
        <v>102</v>
      </c>
      <c r="C81" s="307"/>
      <c r="D81" s="204"/>
      <c r="E81" s="204"/>
      <c r="F81" s="204">
        <f>SUM(D81:E81)</f>
        <v>0</v>
      </c>
      <c r="G81" s="218"/>
      <c r="H81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2" spans="1:8" x14ac:dyDescent="0.35">
      <c r="A82" s="233" t="s">
        <v>103</v>
      </c>
      <c r="B82" s="301" t="s">
        <v>104</v>
      </c>
      <c r="C82" s="302"/>
      <c r="D82" s="207"/>
      <c r="E82" s="207"/>
      <c r="F82" s="204">
        <f t="shared" ref="F82:F86" si="6">SUM(D82:E82)</f>
        <v>0</v>
      </c>
      <c r="G82" s="219"/>
      <c r="H82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3" spans="1:8" x14ac:dyDescent="0.35">
      <c r="A83" s="233" t="s">
        <v>105</v>
      </c>
      <c r="B83" s="301" t="s">
        <v>106</v>
      </c>
      <c r="C83" s="302"/>
      <c r="D83" s="207"/>
      <c r="E83" s="207"/>
      <c r="F83" s="204">
        <f t="shared" si="6"/>
        <v>0</v>
      </c>
      <c r="G83" s="219"/>
      <c r="H83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4" spans="1:8" x14ac:dyDescent="0.35">
      <c r="A84" s="233" t="s">
        <v>107</v>
      </c>
      <c r="B84" s="301" t="s">
        <v>108</v>
      </c>
      <c r="C84" s="302"/>
      <c r="D84" s="207"/>
      <c r="E84" s="207"/>
      <c r="F84" s="204">
        <f t="shared" si="6"/>
        <v>0</v>
      </c>
      <c r="G84" s="219"/>
      <c r="H84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5" spans="1:8" ht="15" customHeight="1" x14ac:dyDescent="0.35">
      <c r="A85" s="233" t="s">
        <v>109</v>
      </c>
      <c r="B85" s="301" t="s">
        <v>62</v>
      </c>
      <c r="C85" s="302"/>
      <c r="D85" s="207"/>
      <c r="E85" s="207"/>
      <c r="F85" s="204">
        <f t="shared" si="6"/>
        <v>0</v>
      </c>
      <c r="G85" s="219"/>
      <c r="H85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6" spans="1:8" x14ac:dyDescent="0.35">
      <c r="A86" s="233"/>
      <c r="B86" s="301"/>
      <c r="C86" s="302"/>
      <c r="D86" s="207"/>
      <c r="E86" s="207"/>
      <c r="F86" s="204">
        <f t="shared" si="6"/>
        <v>0</v>
      </c>
      <c r="G86" s="219"/>
      <c r="H86" s="196" t="str">
        <f>_xlfn.IFS(Naklady[[#This Row],[Z toho čerpáno z dotace]]&gt;Naklady[[#This Row],[Celkem]],"Chyba - částka hrazená z dotace je vyšší než částka celkem.",Naklady[[#This Row],[Z toho čerpáno z dotace]]&gt;Naklady[[#This Row],[Celkem]]-Naklady[[#This Row],[DPH]],"DPH je neuznatelným nákladem, který nelze hradit z dotace.",TRUE," ")</f>
        <v xml:space="preserve"> </v>
      </c>
    </row>
    <row r="87" spans="1:8" x14ac:dyDescent="0.35">
      <c r="B87" s="308"/>
      <c r="C87" s="308"/>
      <c r="D87" s="16"/>
      <c r="E87" s="16"/>
      <c r="F87" s="16"/>
      <c r="G87" s="40"/>
      <c r="H87" s="196"/>
    </row>
    <row r="88" spans="1:8" s="12" customFormat="1" x14ac:dyDescent="0.35">
      <c r="A88" s="133" t="s">
        <v>118</v>
      </c>
      <c r="B88" s="297" t="s">
        <v>235</v>
      </c>
      <c r="C88" s="298"/>
      <c r="D88" s="134">
        <f>SUM(D89:D94)</f>
        <v>0</v>
      </c>
      <c r="E88" s="153"/>
      <c r="F88" s="154"/>
      <c r="G88" s="135">
        <f>SUM(G89:G94)</f>
        <v>0</v>
      </c>
      <c r="H88" s="196" t="str">
        <f>IF(G88='4. Seznam dokladů'!H13," ","Čerpání musí být v souladu s listem 4. Seznam dokladů.")</f>
        <v xml:space="preserve"> </v>
      </c>
    </row>
    <row r="89" spans="1:8" ht="14.5" x14ac:dyDescent="0.35">
      <c r="A89" s="232" t="s">
        <v>111</v>
      </c>
      <c r="B89" s="289" t="s">
        <v>186</v>
      </c>
      <c r="C89" s="290"/>
      <c r="D89" s="227"/>
      <c r="E89" s="180"/>
      <c r="F89" s="181"/>
      <c r="G89" s="226"/>
    </row>
    <row r="90" spans="1:8" ht="14.5" x14ac:dyDescent="0.35">
      <c r="A90" s="233" t="s">
        <v>112</v>
      </c>
      <c r="B90" s="299"/>
      <c r="C90" s="300"/>
      <c r="D90" s="228"/>
      <c r="E90" s="180"/>
      <c r="F90" s="181"/>
      <c r="G90" s="226"/>
    </row>
    <row r="91" spans="1:8" ht="14.5" x14ac:dyDescent="0.35">
      <c r="A91" s="233" t="s">
        <v>113</v>
      </c>
      <c r="B91" s="299"/>
      <c r="C91" s="300"/>
      <c r="D91" s="228"/>
      <c r="E91" s="180"/>
      <c r="F91" s="181"/>
      <c r="G91" s="226"/>
    </row>
    <row r="92" spans="1:8" ht="14.5" x14ac:dyDescent="0.35">
      <c r="A92" s="233" t="s">
        <v>114</v>
      </c>
      <c r="B92" s="299"/>
      <c r="C92" s="300"/>
      <c r="D92" s="228"/>
      <c r="E92" s="180"/>
      <c r="F92" s="181"/>
      <c r="G92" s="226"/>
    </row>
    <row r="93" spans="1:8" ht="14.5" x14ac:dyDescent="0.35">
      <c r="A93" s="233" t="s">
        <v>115</v>
      </c>
      <c r="B93" s="299"/>
      <c r="C93" s="299"/>
      <c r="D93" s="228"/>
      <c r="E93" s="180"/>
      <c r="F93" s="181"/>
      <c r="G93" s="226"/>
    </row>
    <row r="94" spans="1:8" ht="14.5" x14ac:dyDescent="0.35">
      <c r="A94" s="233"/>
      <c r="B94" s="299"/>
      <c r="C94" s="300"/>
      <c r="D94" s="228"/>
      <c r="E94" s="180"/>
      <c r="F94" s="181"/>
      <c r="G94" s="226"/>
    </row>
    <row r="95" spans="1:8" ht="6" customHeight="1" x14ac:dyDescent="0.35">
      <c r="A95" s="17"/>
      <c r="B95" s="296"/>
      <c r="C95" s="296"/>
      <c r="D95" s="18"/>
      <c r="E95" s="155"/>
      <c r="F95" s="155"/>
      <c r="G95" s="38"/>
    </row>
    <row r="96" spans="1:8" ht="14.5" x14ac:dyDescent="0.35">
      <c r="A96" s="139" t="s">
        <v>116</v>
      </c>
      <c r="B96" s="291" t="s">
        <v>117</v>
      </c>
      <c r="C96" s="291"/>
      <c r="D96" s="140">
        <f>SUM(D17,D28,D80,D88)</f>
        <v>0</v>
      </c>
      <c r="E96" s="155"/>
      <c r="F96" s="155"/>
      <c r="G96" s="40"/>
    </row>
    <row r="97" spans="1:7" ht="18" customHeight="1" x14ac:dyDescent="0.35">
      <c r="A97" s="73"/>
      <c r="B97" s="74"/>
      <c r="C97" s="75"/>
      <c r="D97" s="16"/>
      <c r="E97" s="16"/>
      <c r="F97" s="16"/>
      <c r="G97" s="40"/>
    </row>
    <row r="98" spans="1:7" ht="14.5" x14ac:dyDescent="0.35">
      <c r="A98" s="25" t="s">
        <v>118</v>
      </c>
      <c r="B98" s="292" t="s">
        <v>119</v>
      </c>
      <c r="C98" s="293"/>
      <c r="D98" s="26">
        <f>SUM(D99:D104)</f>
        <v>0</v>
      </c>
      <c r="E98" s="26">
        <f>SUM(E99:E104)</f>
        <v>0</v>
      </c>
      <c r="F98" s="26">
        <f>SUM(F99:F104)</f>
        <v>0</v>
      </c>
      <c r="G98" s="155"/>
    </row>
    <row r="99" spans="1:7" ht="14.5" x14ac:dyDescent="0.35">
      <c r="A99" s="230" t="s">
        <v>120</v>
      </c>
      <c r="B99" s="294" t="s">
        <v>121</v>
      </c>
      <c r="C99" s="295"/>
      <c r="D99" s="204"/>
      <c r="E99" s="204"/>
      <c r="F99" s="204">
        <f t="shared" ref="F99:F104" si="7">SUM(D99:E99)</f>
        <v>0</v>
      </c>
      <c r="G99" s="155"/>
    </row>
    <row r="100" spans="1:7" ht="14.5" x14ac:dyDescent="0.35">
      <c r="A100" s="231" t="s">
        <v>122</v>
      </c>
      <c r="B100" s="283" t="s">
        <v>123</v>
      </c>
      <c r="C100" s="284"/>
      <c r="D100" s="207"/>
      <c r="E100" s="207"/>
      <c r="F100" s="204">
        <f t="shared" si="7"/>
        <v>0</v>
      </c>
      <c r="G100" s="155"/>
    </row>
    <row r="101" spans="1:7" ht="14.5" x14ac:dyDescent="0.35">
      <c r="A101" s="231" t="s">
        <v>124</v>
      </c>
      <c r="B101" s="283" t="s">
        <v>125</v>
      </c>
      <c r="C101" s="284"/>
      <c r="D101" s="207"/>
      <c r="E101" s="207"/>
      <c r="F101" s="204">
        <f t="shared" si="7"/>
        <v>0</v>
      </c>
      <c r="G101" s="155"/>
    </row>
    <row r="102" spans="1:7" ht="14.5" x14ac:dyDescent="0.35">
      <c r="A102" s="231" t="s">
        <v>126</v>
      </c>
      <c r="B102" s="283" t="s">
        <v>127</v>
      </c>
      <c r="C102" s="284"/>
      <c r="D102" s="207"/>
      <c r="E102" s="207"/>
      <c r="F102" s="204">
        <f t="shared" si="7"/>
        <v>0</v>
      </c>
      <c r="G102" s="155"/>
    </row>
    <row r="103" spans="1:7" ht="14.5" x14ac:dyDescent="0.35">
      <c r="A103" s="231" t="s">
        <v>128</v>
      </c>
      <c r="B103" s="283" t="s">
        <v>129</v>
      </c>
      <c r="C103" s="284"/>
      <c r="D103" s="229"/>
      <c r="E103" s="229"/>
      <c r="F103" s="204">
        <f t="shared" si="7"/>
        <v>0</v>
      </c>
      <c r="G103" s="155"/>
    </row>
    <row r="104" spans="1:7" ht="14.5" x14ac:dyDescent="0.35">
      <c r="A104" s="231" t="s">
        <v>130</v>
      </c>
      <c r="B104" s="283" t="s">
        <v>131</v>
      </c>
      <c r="C104" s="284"/>
      <c r="D104" s="207"/>
      <c r="E104" s="229"/>
      <c r="F104" s="229">
        <f t="shared" si="7"/>
        <v>0</v>
      </c>
      <c r="G104" s="155"/>
    </row>
    <row r="105" spans="1:7" ht="6" customHeight="1" x14ac:dyDescent="0.35">
      <c r="A105" s="17"/>
      <c r="B105" s="76"/>
      <c r="C105" s="76"/>
      <c r="D105" s="18"/>
      <c r="E105" s="14"/>
      <c r="F105" s="14"/>
      <c r="G105" s="38"/>
    </row>
    <row r="106" spans="1:7" ht="15" customHeight="1" x14ac:dyDescent="0.35">
      <c r="A106" s="27" t="s">
        <v>132</v>
      </c>
      <c r="B106" s="285" t="s">
        <v>228</v>
      </c>
      <c r="C106" s="285"/>
      <c r="D106" s="28">
        <f>IF('1. Souhrn'!C6="ANO",D98,E17+E28+E80+F98)</f>
        <v>0</v>
      </c>
      <c r="E106" s="77"/>
      <c r="F106" s="18"/>
      <c r="G106" s="38"/>
    </row>
    <row r="107" spans="1:7" ht="18" customHeight="1" x14ac:dyDescent="0.35">
      <c r="A107" s="17"/>
      <c r="B107" s="76"/>
      <c r="C107" s="76"/>
      <c r="D107" s="18"/>
      <c r="E107" s="77"/>
      <c r="F107" s="18"/>
      <c r="G107" s="38"/>
    </row>
    <row r="108" spans="1:7" ht="15" customHeight="1" x14ac:dyDescent="0.35">
      <c r="A108" s="141" t="s">
        <v>133</v>
      </c>
      <c r="B108" s="286" t="s">
        <v>229</v>
      </c>
      <c r="C108" s="286"/>
      <c r="D108" s="142">
        <f>D96+D106</f>
        <v>0</v>
      </c>
      <c r="E108" s="16"/>
      <c r="F108" s="16"/>
      <c r="G108" s="40"/>
    </row>
    <row r="109" spans="1:7" x14ac:dyDescent="0.35">
      <c r="A109" s="103"/>
      <c r="B109" s="104"/>
      <c r="C109" s="23"/>
      <c r="D109" s="24"/>
      <c r="E109" s="24"/>
      <c r="F109" s="24"/>
      <c r="G109" s="22"/>
    </row>
    <row r="110" spans="1:7" x14ac:dyDescent="0.35">
      <c r="A110" s="103"/>
      <c r="B110" s="42" t="s">
        <v>134</v>
      </c>
      <c r="C110" s="23"/>
      <c r="D110" s="24"/>
      <c r="E110" s="24"/>
      <c r="F110" s="24"/>
      <c r="G110" s="22"/>
    </row>
    <row r="111" spans="1:7" ht="14.25" customHeight="1" x14ac:dyDescent="0.35">
      <c r="A111" s="103"/>
      <c r="B111" s="287" t="s">
        <v>15</v>
      </c>
      <c r="C111" s="288"/>
      <c r="D111" s="288"/>
      <c r="E111" s="288"/>
      <c r="F111" s="288"/>
      <c r="G111" s="288"/>
    </row>
    <row r="112" spans="1:7" ht="39.75" customHeight="1" x14ac:dyDescent="0.35">
      <c r="A112" s="103"/>
      <c r="B112" s="287" t="s">
        <v>16</v>
      </c>
      <c r="C112" s="287"/>
      <c r="D112" s="287"/>
      <c r="E112" s="287"/>
      <c r="F112" s="287"/>
      <c r="G112" s="287"/>
    </row>
    <row r="113" spans="1:7" ht="30.65" customHeight="1" x14ac:dyDescent="0.35">
      <c r="A113" s="103"/>
      <c r="B113" s="282" t="s">
        <v>135</v>
      </c>
      <c r="C113" s="282"/>
      <c r="D113" s="282"/>
      <c r="E113" s="282"/>
      <c r="F113" s="282"/>
      <c r="G113" s="282"/>
    </row>
    <row r="114" spans="1:7" ht="27.65" customHeight="1" x14ac:dyDescent="0.35">
      <c r="A114" s="103"/>
      <c r="B114" s="282" t="s">
        <v>136</v>
      </c>
      <c r="C114" s="282"/>
      <c r="D114" s="282"/>
      <c r="E114" s="282"/>
      <c r="F114" s="282"/>
      <c r="G114" s="282"/>
    </row>
    <row r="115" spans="1:7" ht="89.5" customHeight="1" x14ac:dyDescent="0.35">
      <c r="A115" s="3"/>
      <c r="B115" s="282" t="s">
        <v>206</v>
      </c>
      <c r="C115" s="282"/>
      <c r="D115" s="282"/>
      <c r="E115" s="282"/>
      <c r="F115" s="282"/>
      <c r="G115" s="282"/>
    </row>
    <row r="116" spans="1:7" ht="62.15" customHeight="1" x14ac:dyDescent="0.35">
      <c r="A116" s="3"/>
      <c r="B116" s="282" t="s">
        <v>200</v>
      </c>
      <c r="C116" s="282"/>
      <c r="D116" s="282"/>
      <c r="E116" s="282"/>
      <c r="F116" s="282"/>
      <c r="G116" s="282"/>
    </row>
    <row r="117" spans="1:7" x14ac:dyDescent="0.35">
      <c r="B117" s="279"/>
      <c r="C117" s="279"/>
      <c r="D117" s="279"/>
      <c r="E117" s="279"/>
      <c r="F117" s="279"/>
      <c r="G117" s="279"/>
    </row>
  </sheetData>
  <sheetProtection algorithmName="SHA-512" hashValue="lvC+LNAcAMMEr1OxJ0gLpa8CAF7kpUB+lANG26WVEslYl/JhG1qeRL6vmYPhTPPe3ZhFYEs563lzNlcMOmZ6lA==" saltValue="Aag5BNIl0kcB1s2wZ5iIfg==" spinCount="100000" sheet="1" formatCells="0" formatColumns="0" formatRows="0" insertColumns="0" insertRows="0" insertHyperlinks="0" deleteColumns="0" deleteRows="0"/>
  <mergeCells count="105">
    <mergeCell ref="B22:C22"/>
    <mergeCell ref="A16:C16"/>
    <mergeCell ref="B17:C17"/>
    <mergeCell ref="B18:C18"/>
    <mergeCell ref="B19:C19"/>
    <mergeCell ref="B20:C20"/>
    <mergeCell ref="B21:C21"/>
    <mergeCell ref="B36:C36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5:C7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93:C93"/>
    <mergeCell ref="B94:C94"/>
    <mergeCell ref="B90:C90"/>
    <mergeCell ref="B85:C85"/>
    <mergeCell ref="B86:C86"/>
    <mergeCell ref="B76:C76"/>
    <mergeCell ref="B77:C77"/>
    <mergeCell ref="B79:C79"/>
    <mergeCell ref="B80:C80"/>
    <mergeCell ref="B81:C81"/>
    <mergeCell ref="B87:C87"/>
    <mergeCell ref="B82:C82"/>
    <mergeCell ref="B83:C83"/>
    <mergeCell ref="B84:C84"/>
    <mergeCell ref="B117:G117"/>
    <mergeCell ref="B1:D1"/>
    <mergeCell ref="B2:D2"/>
    <mergeCell ref="B116:G116"/>
    <mergeCell ref="B102:C102"/>
    <mergeCell ref="B103:C103"/>
    <mergeCell ref="B104:C104"/>
    <mergeCell ref="B106:C106"/>
    <mergeCell ref="B108:C108"/>
    <mergeCell ref="B111:G111"/>
    <mergeCell ref="B112:G112"/>
    <mergeCell ref="B113:G113"/>
    <mergeCell ref="B114:G114"/>
    <mergeCell ref="B115:G115"/>
    <mergeCell ref="B101:C101"/>
    <mergeCell ref="B89:C89"/>
    <mergeCell ref="B96:C96"/>
    <mergeCell ref="B98:C98"/>
    <mergeCell ref="B99:C99"/>
    <mergeCell ref="B100:C100"/>
    <mergeCell ref="B95:C95"/>
    <mergeCell ref="B88:C88"/>
    <mergeCell ref="B91:C91"/>
    <mergeCell ref="B92:C92"/>
    <mergeCell ref="D7:D8"/>
    <mergeCell ref="D9:D10"/>
    <mergeCell ref="D11:D12"/>
    <mergeCell ref="D13:D14"/>
    <mergeCell ref="B7:B8"/>
    <mergeCell ref="B9:B10"/>
    <mergeCell ref="B11:B12"/>
    <mergeCell ref="B13:B14"/>
    <mergeCell ref="C7:C8"/>
    <mergeCell ref="C9:C10"/>
    <mergeCell ref="C11:C12"/>
    <mergeCell ref="C13:C14"/>
  </mergeCells>
  <conditionalFormatting sqref="H17:H87">
    <cfRule type="cellIs" dxfId="28" priority="25" operator="notEqual">
      <formula>"OK"</formula>
    </cfRule>
    <cfRule type="cellIs" dxfId="27" priority="26" operator="equal">
      <formula>"OK"</formula>
    </cfRule>
  </conditionalFormatting>
  <conditionalFormatting sqref="H88">
    <cfRule type="cellIs" dxfId="26" priority="19" operator="notEqual">
      <formula>"OK"</formula>
    </cfRule>
    <cfRule type="cellIs" dxfId="25" priority="20" operator="equal">
      <formula>"OK"</formula>
    </cfRule>
  </conditionalFormatting>
  <conditionalFormatting sqref="D7">
    <cfRule type="cellIs" dxfId="24" priority="42" operator="greaterThan">
      <formula>$C$7</formula>
    </cfRule>
  </conditionalFormatting>
  <conditionalFormatting sqref="D4">
    <cfRule type="cellIs" dxfId="23" priority="11" operator="equal">
      <formula>0</formula>
    </cfRule>
    <cfRule type="cellIs" dxfId="22" priority="14" operator="notEqual">
      <formula>$C$4</formula>
    </cfRule>
  </conditionalFormatting>
  <conditionalFormatting sqref="D9">
    <cfRule type="cellIs" dxfId="21" priority="6" operator="greaterThan">
      <formula>$C$9</formula>
    </cfRule>
  </conditionalFormatting>
  <conditionalFormatting sqref="D11">
    <cfRule type="cellIs" dxfId="20" priority="4" operator="greaterThan">
      <formula>$C$11</formula>
    </cfRule>
  </conditionalFormatting>
  <conditionalFormatting sqref="D13">
    <cfRule type="cellIs" dxfId="19" priority="2" operator="greaterThan">
      <formula>$C$13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&amp;CNáklady</oddHeader>
    <oddFooter>&amp;C&amp;P</oddFooter>
  </headerFooter>
  <ignoredErrors>
    <ignoredError sqref="E8 E10 E12" formula="1"/>
    <ignoredError sqref="F31:F40 F43:F52 F61:F68 F71:F78 F81:F86 H17:H35 H36:H78 H79:H86" unlockedFormula="1"/>
    <ignoredError sqref="F17 F28 F42 F54 F60 F70 F80" calculatedColumn="1"/>
    <ignoredError sqref="F18:F26 F30 F55:F58" unlockedFormula="1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C62BFE5A-940F-4360-8A4A-0F47C90B055E}">
            <xm:f>'4. Seznam dokladů'!$H$7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D7:D8</xm:sqref>
        </x14:conditionalFormatting>
        <x14:conditionalFormatting xmlns:xm="http://schemas.microsoft.com/office/excel/2006/main">
          <x14:cfRule type="cellIs" priority="5" operator="notEqual" id="{F03C3CC2-266A-4BB6-A885-B896BA74EFA8}">
            <xm:f>'4. Seznam dokladů'!$H$9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D9:D10</xm:sqref>
        </x14:conditionalFormatting>
        <x14:conditionalFormatting xmlns:xm="http://schemas.microsoft.com/office/excel/2006/main">
          <x14:cfRule type="cellIs" priority="3" operator="notEqual" id="{1ADE6AF8-E907-4426-834A-05817500C296}">
            <xm:f>'4. Seznam dokladů'!$H$11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D11:D12</xm:sqref>
        </x14:conditionalFormatting>
        <x14:conditionalFormatting xmlns:xm="http://schemas.microsoft.com/office/excel/2006/main">
          <x14:cfRule type="cellIs" priority="1" operator="notEqual" id="{5A75D8AA-62F2-441D-98B9-AE6819DDCC82}">
            <xm:f>'4. Seznam dokladů'!$H$13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D13:D14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BD33-AF48-45AD-845B-C8A086766B8B}">
  <sheetPr>
    <pageSetUpPr fitToPage="1"/>
  </sheetPr>
  <dimension ref="A1:H32"/>
  <sheetViews>
    <sheetView showGridLines="0" topLeftCell="A2" zoomScale="80" zoomScaleNormal="80" workbookViewId="0">
      <selection activeCell="D5" sqref="D5"/>
    </sheetView>
  </sheetViews>
  <sheetFormatPr defaultColWidth="9.1796875" defaultRowHeight="14" x14ac:dyDescent="0.35"/>
  <cols>
    <col min="1" max="1" width="4.81640625" style="15" customWidth="1"/>
    <col min="2" max="2" width="27.54296875" style="34" customWidth="1"/>
    <col min="3" max="3" width="33.54296875" style="35" customWidth="1"/>
    <col min="4" max="4" width="17.1796875" style="36" customWidth="1"/>
    <col min="5" max="5" width="13.453125" style="36" customWidth="1"/>
    <col min="6" max="6" width="18" style="36" customWidth="1"/>
    <col min="7" max="7" width="28.1796875" style="159" customWidth="1"/>
    <col min="8" max="16384" width="9.1796875" style="5"/>
  </cols>
  <sheetData>
    <row r="1" spans="1:8" ht="20" x14ac:dyDescent="0.35">
      <c r="A1" s="172"/>
      <c r="B1" s="173" t="s">
        <v>137</v>
      </c>
      <c r="C1" s="174"/>
      <c r="D1" s="175"/>
      <c r="E1" s="175"/>
      <c r="F1" s="175"/>
      <c r="G1" s="176"/>
    </row>
    <row r="2" spans="1:8" ht="18" customHeight="1" x14ac:dyDescent="0.35">
      <c r="A2" s="344"/>
      <c r="B2" s="344"/>
      <c r="C2" s="62"/>
      <c r="D2" s="349" t="s">
        <v>138</v>
      </c>
      <c r="E2" s="349"/>
      <c r="F2" s="349"/>
    </row>
    <row r="3" spans="1:8" s="9" customFormat="1" ht="14.25" customHeight="1" x14ac:dyDescent="0.35">
      <c r="A3" s="63"/>
      <c r="B3" s="64"/>
      <c r="C3" s="65"/>
      <c r="D3" s="29" t="s">
        <v>19</v>
      </c>
      <c r="E3" s="6" t="s">
        <v>10</v>
      </c>
      <c r="F3" s="7" t="s">
        <v>20</v>
      </c>
      <c r="G3" s="160" t="s">
        <v>21</v>
      </c>
    </row>
    <row r="4" spans="1:8" x14ac:dyDescent="0.35">
      <c r="A4" s="161" t="s">
        <v>22</v>
      </c>
      <c r="B4" s="350" t="s">
        <v>139</v>
      </c>
      <c r="C4" s="351"/>
      <c r="D4" s="162">
        <f>SUM(D5:D7,D10:D14)</f>
        <v>0</v>
      </c>
      <c r="E4" s="162">
        <f>SUM(E5:E7,E10:E14)</f>
        <v>0</v>
      </c>
      <c r="F4" s="162">
        <f>SUM(F5:F7,F10:F14)</f>
        <v>0</v>
      </c>
      <c r="G4" s="163"/>
    </row>
    <row r="5" spans="1:8" ht="15" customHeight="1" x14ac:dyDescent="0.35">
      <c r="A5" s="30" t="s">
        <v>140</v>
      </c>
      <c r="B5" s="352" t="s">
        <v>141</v>
      </c>
      <c r="C5" s="353"/>
      <c r="D5" s="203"/>
      <c r="E5" s="204"/>
      <c r="F5" s="204">
        <f>SUM(D5:E5)</f>
        <v>0</v>
      </c>
      <c r="G5" s="205"/>
    </row>
    <row r="6" spans="1:8" ht="15" customHeight="1" x14ac:dyDescent="0.35">
      <c r="A6" s="31" t="s">
        <v>142</v>
      </c>
      <c r="B6" s="340" t="s">
        <v>143</v>
      </c>
      <c r="C6" s="341"/>
      <c r="D6" s="206"/>
      <c r="E6" s="207"/>
      <c r="F6" s="207">
        <f>SUM(D6:E6)</f>
        <v>0</v>
      </c>
      <c r="G6" s="208"/>
    </row>
    <row r="7" spans="1:8" x14ac:dyDescent="0.35">
      <c r="A7" s="31" t="s">
        <v>144</v>
      </c>
      <c r="B7" s="340" t="s">
        <v>145</v>
      </c>
      <c r="C7" s="341"/>
      <c r="D7" s="206">
        <f>SUM(D8:D9)</f>
        <v>0</v>
      </c>
      <c r="E7" s="206">
        <f>SUM(E8:E9)</f>
        <v>0</v>
      </c>
      <c r="F7" s="207">
        <f>SUM(F8:F9)</f>
        <v>0</v>
      </c>
      <c r="G7" s="208"/>
    </row>
    <row r="8" spans="1:8" x14ac:dyDescent="0.35">
      <c r="A8" s="31" t="s">
        <v>146</v>
      </c>
      <c r="B8" s="342" t="s">
        <v>147</v>
      </c>
      <c r="C8" s="343"/>
      <c r="D8" s="209"/>
      <c r="E8" s="210"/>
      <c r="F8" s="210">
        <f>SUM(D8:E8)</f>
        <v>0</v>
      </c>
      <c r="G8" s="208"/>
    </row>
    <row r="9" spans="1:8" x14ac:dyDescent="0.35">
      <c r="A9" s="31" t="s">
        <v>148</v>
      </c>
      <c r="B9" s="340" t="s">
        <v>149</v>
      </c>
      <c r="C9" s="341"/>
      <c r="D9" s="209"/>
      <c r="E9" s="210"/>
      <c r="F9" s="210">
        <f>SUM(D9:E9)</f>
        <v>0</v>
      </c>
      <c r="G9" s="208"/>
    </row>
    <row r="10" spans="1:8" x14ac:dyDescent="0.35">
      <c r="A10" s="31" t="s">
        <v>150</v>
      </c>
      <c r="B10" s="340" t="s">
        <v>151</v>
      </c>
      <c r="C10" s="341"/>
      <c r="D10" s="206"/>
      <c r="E10" s="207"/>
      <c r="F10" s="207">
        <f>SUM(D10:E10)</f>
        <v>0</v>
      </c>
      <c r="G10" s="208"/>
    </row>
    <row r="11" spans="1:8" x14ac:dyDescent="0.35">
      <c r="A11" s="31" t="s">
        <v>152</v>
      </c>
      <c r="B11" s="340" t="s">
        <v>153</v>
      </c>
      <c r="C11" s="341"/>
      <c r="D11" s="206"/>
      <c r="E11" s="207"/>
      <c r="F11" s="207">
        <f t="shared" ref="F11:F14" si="0">SUM(D11:E11)</f>
        <v>0</v>
      </c>
      <c r="G11" s="208"/>
    </row>
    <row r="12" spans="1:8" x14ac:dyDescent="0.35">
      <c r="A12" s="31" t="s">
        <v>154</v>
      </c>
      <c r="B12" s="340" t="s">
        <v>155</v>
      </c>
      <c r="C12" s="341"/>
      <c r="D12" s="206"/>
      <c r="E12" s="207"/>
      <c r="F12" s="207">
        <f t="shared" si="0"/>
        <v>0</v>
      </c>
      <c r="G12" s="208"/>
    </row>
    <row r="13" spans="1:8" x14ac:dyDescent="0.35">
      <c r="A13" s="31" t="s">
        <v>156</v>
      </c>
      <c r="B13" s="340" t="s">
        <v>157</v>
      </c>
      <c r="C13" s="341"/>
      <c r="D13" s="206"/>
      <c r="E13" s="207"/>
      <c r="F13" s="207">
        <f t="shared" si="0"/>
        <v>0</v>
      </c>
      <c r="G13" s="208"/>
    </row>
    <row r="14" spans="1:8" x14ac:dyDescent="0.35">
      <c r="A14" s="31" t="s">
        <v>158</v>
      </c>
      <c r="B14" s="345" t="s">
        <v>159</v>
      </c>
      <c r="C14" s="346"/>
      <c r="D14" s="206"/>
      <c r="E14" s="207"/>
      <c r="F14" s="207">
        <f t="shared" si="0"/>
        <v>0</v>
      </c>
      <c r="G14" s="208"/>
    </row>
    <row r="15" spans="1:8" ht="4.5" customHeight="1" x14ac:dyDescent="0.35">
      <c r="A15" s="17"/>
      <c r="B15" s="32"/>
      <c r="C15" s="33"/>
      <c r="D15" s="33"/>
      <c r="E15" s="18"/>
      <c r="F15" s="18"/>
      <c r="G15" s="158"/>
    </row>
    <row r="16" spans="1:8" x14ac:dyDescent="0.35">
      <c r="A16" s="164" t="s">
        <v>31</v>
      </c>
      <c r="B16" s="165" t="s">
        <v>0</v>
      </c>
      <c r="C16" s="166"/>
      <c r="D16" s="166">
        <f>SUM(D17:D26)</f>
        <v>0</v>
      </c>
      <c r="E16" s="166">
        <f>SUM(E17:E26)</f>
        <v>0</v>
      </c>
      <c r="F16" s="166">
        <f>SUM(F17:F26)</f>
        <v>0</v>
      </c>
      <c r="G16" s="167"/>
      <c r="H16" s="11"/>
    </row>
    <row r="17" spans="1:7" ht="15" customHeight="1" x14ac:dyDescent="0.35">
      <c r="A17" s="30" t="s">
        <v>160</v>
      </c>
      <c r="B17" s="347" t="s">
        <v>161</v>
      </c>
      <c r="C17" s="348"/>
      <c r="D17" s="211"/>
      <c r="E17" s="204"/>
      <c r="F17" s="204">
        <f>SUM(D17:E17)</f>
        <v>0</v>
      </c>
      <c r="G17" s="205"/>
    </row>
    <row r="18" spans="1:7" x14ac:dyDescent="0.35">
      <c r="A18" s="31" t="s">
        <v>162</v>
      </c>
      <c r="B18" s="338" t="s">
        <v>163</v>
      </c>
      <c r="C18" s="339"/>
      <c r="D18" s="212"/>
      <c r="E18" s="204"/>
      <c r="F18" s="204">
        <f t="shared" ref="F18:F26" si="1">SUM(D18:E18)</f>
        <v>0</v>
      </c>
      <c r="G18" s="208"/>
    </row>
    <row r="19" spans="1:7" x14ac:dyDescent="0.35">
      <c r="A19" s="31" t="s">
        <v>164</v>
      </c>
      <c r="B19" s="338" t="s">
        <v>165</v>
      </c>
      <c r="C19" s="339"/>
      <c r="D19" s="212"/>
      <c r="E19" s="204"/>
      <c r="F19" s="204">
        <f t="shared" si="1"/>
        <v>0</v>
      </c>
      <c r="G19" s="208"/>
    </row>
    <row r="20" spans="1:7" x14ac:dyDescent="0.35">
      <c r="A20" s="31" t="s">
        <v>166</v>
      </c>
      <c r="B20" s="338" t="s">
        <v>167</v>
      </c>
      <c r="C20" s="339"/>
      <c r="D20" s="212"/>
      <c r="E20" s="207"/>
      <c r="F20" s="204">
        <f t="shared" si="1"/>
        <v>0</v>
      </c>
      <c r="G20" s="208"/>
    </row>
    <row r="21" spans="1:7" x14ac:dyDescent="0.35">
      <c r="A21" s="31" t="s">
        <v>168</v>
      </c>
      <c r="B21" s="338" t="s">
        <v>169</v>
      </c>
      <c r="C21" s="339"/>
      <c r="D21" s="212"/>
      <c r="E21" s="207"/>
      <c r="F21" s="204">
        <f t="shared" si="1"/>
        <v>0</v>
      </c>
      <c r="G21" s="208"/>
    </row>
    <row r="22" spans="1:7" ht="41.25" customHeight="1" x14ac:dyDescent="0.35">
      <c r="A22" s="10" t="s">
        <v>170</v>
      </c>
      <c r="B22" s="356" t="s">
        <v>237</v>
      </c>
      <c r="C22" s="357"/>
      <c r="D22" s="212"/>
      <c r="E22" s="207"/>
      <c r="F22" s="204">
        <f t="shared" si="1"/>
        <v>0</v>
      </c>
      <c r="G22" s="208"/>
    </row>
    <row r="23" spans="1:7" x14ac:dyDescent="0.35">
      <c r="A23" s="31" t="s">
        <v>171</v>
      </c>
      <c r="B23" s="338" t="s">
        <v>172</v>
      </c>
      <c r="C23" s="339"/>
      <c r="D23" s="212"/>
      <c r="E23" s="207"/>
      <c r="F23" s="204">
        <f t="shared" si="1"/>
        <v>0</v>
      </c>
      <c r="G23" s="208"/>
    </row>
    <row r="24" spans="1:7" x14ac:dyDescent="0.35">
      <c r="A24" s="31" t="s">
        <v>173</v>
      </c>
      <c r="B24" s="338" t="s">
        <v>174</v>
      </c>
      <c r="C24" s="339"/>
      <c r="D24" s="212"/>
      <c r="E24" s="207"/>
      <c r="F24" s="204">
        <f t="shared" si="1"/>
        <v>0</v>
      </c>
      <c r="G24" s="208"/>
    </row>
    <row r="25" spans="1:7" x14ac:dyDescent="0.35">
      <c r="A25" s="31" t="s">
        <v>175</v>
      </c>
      <c r="B25" s="338" t="s">
        <v>176</v>
      </c>
      <c r="C25" s="339"/>
      <c r="D25" s="212"/>
      <c r="E25" s="207"/>
      <c r="F25" s="204">
        <f t="shared" si="1"/>
        <v>0</v>
      </c>
      <c r="G25" s="208"/>
    </row>
    <row r="26" spans="1:7" x14ac:dyDescent="0.35">
      <c r="A26" s="31" t="s">
        <v>177</v>
      </c>
      <c r="B26" s="316" t="s">
        <v>178</v>
      </c>
      <c r="C26" s="317"/>
      <c r="D26" s="212"/>
      <c r="E26" s="207"/>
      <c r="F26" s="204">
        <f t="shared" si="1"/>
        <v>0</v>
      </c>
      <c r="G26" s="208"/>
    </row>
    <row r="27" spans="1:7" ht="6" customHeight="1" x14ac:dyDescent="0.35">
      <c r="A27" s="13"/>
      <c r="B27" s="66"/>
      <c r="C27" s="67"/>
      <c r="D27" s="67"/>
      <c r="E27" s="18"/>
      <c r="F27" s="18"/>
      <c r="G27" s="158"/>
    </row>
    <row r="28" spans="1:7" ht="15.75" customHeight="1" x14ac:dyDescent="0.35">
      <c r="A28" s="168" t="s">
        <v>179</v>
      </c>
      <c r="B28" s="355" t="s">
        <v>227</v>
      </c>
      <c r="C28" s="355"/>
      <c r="D28" s="169">
        <f>SUM(F4,F16)-SUM(E4-E16)</f>
        <v>0</v>
      </c>
      <c r="E28" s="156"/>
      <c r="F28" s="157"/>
    </row>
    <row r="29" spans="1:7" ht="18" customHeight="1" x14ac:dyDescent="0.35">
      <c r="A29" s="17"/>
      <c r="B29" s="68"/>
      <c r="C29" s="69"/>
      <c r="D29" s="58"/>
      <c r="E29" s="70"/>
      <c r="F29" s="71"/>
    </row>
    <row r="30" spans="1:7" x14ac:dyDescent="0.35">
      <c r="A30" s="17"/>
      <c r="B30" s="72" t="s">
        <v>201</v>
      </c>
    </row>
    <row r="31" spans="1:7" ht="14.5" customHeight="1" x14ac:dyDescent="0.25">
      <c r="B31" s="354" t="s">
        <v>209</v>
      </c>
      <c r="C31" s="354"/>
      <c r="D31" s="354"/>
      <c r="E31" s="354"/>
      <c r="F31" s="354"/>
      <c r="G31" s="354"/>
    </row>
    <row r="32" spans="1:7" x14ac:dyDescent="0.35">
      <c r="B32" s="337" t="s">
        <v>226</v>
      </c>
      <c r="C32" s="337"/>
      <c r="D32" s="337"/>
      <c r="E32" s="337"/>
      <c r="F32" s="337"/>
      <c r="G32" s="337"/>
    </row>
  </sheetData>
  <sheetProtection algorithmName="SHA-512" hashValue="0lnilwlHN62VAdJmBYmulSkqRBNknV8W+vTLyAC53p3I9UH2pxKxKvWA4jV2ds8DfPAolQrk/SxswXVwb5hubQ==" saltValue="JeVvATxIqGi+3OzwgJCoDA==" spinCount="100000" sheet="1" formatCells="0" formatColumns="0" formatRows="0" insertColumns="0" insertRows="0" insertHyperlinks="0" deleteColumns="0" deleteRows="0" selectLockedCells="1"/>
  <mergeCells count="26">
    <mergeCell ref="D2:F2"/>
    <mergeCell ref="B4:C4"/>
    <mergeCell ref="B5:C5"/>
    <mergeCell ref="B6:C6"/>
    <mergeCell ref="B31:G31"/>
    <mergeCell ref="B9:C9"/>
    <mergeCell ref="B10:C10"/>
    <mergeCell ref="B11:C11"/>
    <mergeCell ref="B12:C12"/>
    <mergeCell ref="B28:C28"/>
    <mergeCell ref="B21:C21"/>
    <mergeCell ref="B22:C22"/>
    <mergeCell ref="B23:C23"/>
    <mergeCell ref="B24:C24"/>
    <mergeCell ref="B25:C25"/>
    <mergeCell ref="B26:C26"/>
    <mergeCell ref="A2:B2"/>
    <mergeCell ref="B13:C13"/>
    <mergeCell ref="B14:C14"/>
    <mergeCell ref="B17:C17"/>
    <mergeCell ref="B18:C18"/>
    <mergeCell ref="B32:G32"/>
    <mergeCell ref="B19:C19"/>
    <mergeCell ref="B20:C20"/>
    <mergeCell ref="B7:C7"/>
    <mergeCell ref="B8:C8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829F-C067-4549-A243-484DDAC15425}">
  <dimension ref="A1:L516"/>
  <sheetViews>
    <sheetView showGridLines="0" zoomScale="70" zoomScaleNormal="70" workbookViewId="0">
      <selection activeCell="B17" sqref="B17"/>
    </sheetView>
  </sheetViews>
  <sheetFormatPr defaultColWidth="8.7265625" defaultRowHeight="12.5" x14ac:dyDescent="0.25"/>
  <cols>
    <col min="1" max="1" width="4.7265625" style="46" customWidth="1"/>
    <col min="2" max="2" width="25.26953125" style="46" customWidth="1"/>
    <col min="3" max="3" width="24" style="46" customWidth="1"/>
    <col min="4" max="4" width="31.81640625" style="46" customWidth="1"/>
    <col min="5" max="5" width="33.08984375" style="46" customWidth="1"/>
    <col min="6" max="6" width="16.1796875" style="46" customWidth="1"/>
    <col min="7" max="7" width="23.1796875" style="46" customWidth="1"/>
    <col min="8" max="8" width="18.6328125" style="46" customWidth="1"/>
    <col min="9" max="9" width="12.6328125" style="46" customWidth="1"/>
    <col min="10" max="11" width="18.6328125" style="46" customWidth="1"/>
    <col min="12" max="12" width="8.984375E-2" style="46" customWidth="1"/>
    <col min="13" max="16384" width="8.7265625" style="46"/>
  </cols>
  <sheetData>
    <row r="1" spans="1:12" ht="18" x14ac:dyDescent="0.35">
      <c r="A1" s="189"/>
      <c r="B1" s="189" t="s">
        <v>202</v>
      </c>
      <c r="C1" s="189"/>
      <c r="D1" s="189"/>
      <c r="E1" s="190"/>
      <c r="F1" s="190"/>
      <c r="G1" s="190"/>
      <c r="H1" s="191"/>
      <c r="I1" s="191"/>
      <c r="J1" s="191"/>
      <c r="K1" s="191"/>
    </row>
    <row r="2" spans="1:12" ht="14.15" customHeight="1" x14ac:dyDescent="0.25">
      <c r="A2" s="43"/>
      <c r="B2" s="61"/>
      <c r="C2" s="61"/>
      <c r="D2" s="61"/>
      <c r="E2" s="360"/>
      <c r="F2" s="360"/>
      <c r="G2" s="360"/>
      <c r="H2" s="61"/>
      <c r="I2" s="61"/>
      <c r="J2" s="61"/>
      <c r="K2" s="61"/>
    </row>
    <row r="3" spans="1:12" ht="13" x14ac:dyDescent="0.25">
      <c r="A3" s="61"/>
      <c r="B3" s="61"/>
      <c r="C3" s="61"/>
      <c r="D3" s="61"/>
      <c r="E3" s="188"/>
      <c r="F3" s="119" t="s">
        <v>214</v>
      </c>
      <c r="G3" s="119" t="s">
        <v>211</v>
      </c>
      <c r="H3" s="90"/>
      <c r="I3" s="90"/>
      <c r="J3" s="90"/>
      <c r="K3" s="61"/>
    </row>
    <row r="4" spans="1:12" ht="13" x14ac:dyDescent="0.25">
      <c r="A4" s="61"/>
      <c r="B4" s="61"/>
      <c r="C4" s="61"/>
      <c r="D4" s="61"/>
      <c r="E4" s="118" t="s">
        <v>216</v>
      </c>
      <c r="F4" s="115" t="str">
        <f>IF('1. Souhrn'!C27="vyplňte","x",'1. Souhrn'!C27)</f>
        <v>x</v>
      </c>
      <c r="G4" s="150">
        <f>SUM(Seznam_dokladu[Hrazeno z dotace])</f>
        <v>0</v>
      </c>
      <c r="H4" s="149" t="str">
        <f>_xlfn.IFS(F4="x"," ",G4&lt;F4,"Čerpání neodpovídá poskytnuté dotaci.",G4&gt;F4,"Čerpání neodpovídá poskytnuté dotaci.",TRUE," ")</f>
        <v xml:space="preserve"> </v>
      </c>
      <c r="I4" s="90"/>
      <c r="J4" s="90"/>
      <c r="K4" s="61"/>
    </row>
    <row r="5" spans="1:12" ht="14" x14ac:dyDescent="0.25">
      <c r="A5" s="61"/>
      <c r="B5" s="61"/>
      <c r="C5" s="61"/>
      <c r="D5" s="61"/>
      <c r="E5" s="89"/>
      <c r="F5" s="90"/>
      <c r="G5" s="91"/>
      <c r="H5" s="92"/>
      <c r="I5" s="90"/>
      <c r="J5" s="90"/>
      <c r="K5" s="61"/>
    </row>
    <row r="6" spans="1:12" ht="13" x14ac:dyDescent="0.25">
      <c r="A6" s="61"/>
      <c r="B6" s="61"/>
      <c r="C6" s="61"/>
      <c r="D6" s="61"/>
      <c r="E6" s="113" t="s">
        <v>187</v>
      </c>
      <c r="F6" s="114" t="s">
        <v>221</v>
      </c>
      <c r="G6" s="114" t="s">
        <v>212</v>
      </c>
      <c r="H6" s="114" t="s">
        <v>211</v>
      </c>
      <c r="I6" s="90"/>
      <c r="J6" s="90"/>
      <c r="K6" s="61"/>
    </row>
    <row r="7" spans="1:12" ht="14.5" customHeight="1" x14ac:dyDescent="0.25">
      <c r="A7" s="61"/>
      <c r="B7" s="61"/>
      <c r="C7" s="61"/>
      <c r="D7" s="61"/>
      <c r="E7" s="277" t="s">
        <v>188</v>
      </c>
      <c r="F7" s="358" t="s">
        <v>217</v>
      </c>
      <c r="G7" s="275" t="str">
        <f>IF('1. Souhrn'!C18="vyplňte","x",'1. Souhrn'!C18)</f>
        <v>x</v>
      </c>
      <c r="H7" s="275">
        <f>SUMIF(Seznam_dokladu[Kód položky struktury dotace
(I / II / III / IV)],"I",Seznam_dokladu[Hrazeno z dotace])</f>
        <v>0</v>
      </c>
      <c r="I7" s="148" t="str">
        <f>IF(H7&gt;G7,"Čerpání dotace nesmí být vyšší než je max. výše stanovená v rozhodnutí."," ")</f>
        <v xml:space="preserve"> </v>
      </c>
      <c r="J7" s="148"/>
      <c r="K7" s="61"/>
    </row>
    <row r="8" spans="1:12" x14ac:dyDescent="0.25">
      <c r="A8" s="61"/>
      <c r="B8" s="61"/>
      <c r="C8" s="61"/>
      <c r="D8" s="61"/>
      <c r="E8" s="278"/>
      <c r="F8" s="359"/>
      <c r="G8" s="276"/>
      <c r="H8" s="276"/>
      <c r="I8" s="148" t="str">
        <f>IF(H7='2. Náklady'!D7," ","Čerpání musí být v souladu s listem 2. Náklady.")</f>
        <v xml:space="preserve"> </v>
      </c>
      <c r="J8" s="148"/>
      <c r="K8" s="61"/>
    </row>
    <row r="9" spans="1:12" ht="14.5" customHeight="1" x14ac:dyDescent="0.25">
      <c r="A9" s="61"/>
      <c r="B9" s="61"/>
      <c r="C9" s="61"/>
      <c r="D9" s="61"/>
      <c r="E9" s="277" t="s">
        <v>189</v>
      </c>
      <c r="F9" s="358" t="s">
        <v>218</v>
      </c>
      <c r="G9" s="275" t="str">
        <f>IF('1. Souhrn'!C20="vyplňte","x",'1. Souhrn'!C20)</f>
        <v>x</v>
      </c>
      <c r="H9" s="275">
        <f>SUMIF(Seznam_dokladu[Kód položky struktury dotace
(I / II / III / IV)],"II",Seznam_dokladu[Hrazeno z dotace])</f>
        <v>0</v>
      </c>
      <c r="I9" s="148" t="str">
        <f>IF(H9&gt;G9,"Čerpání dotace nesmí být vyšší než je max. výše stanovená v rozhodnutí."," ")</f>
        <v xml:space="preserve"> </v>
      </c>
      <c r="J9" s="148"/>
      <c r="K9" s="61"/>
    </row>
    <row r="10" spans="1:12" x14ac:dyDescent="0.25">
      <c r="A10" s="61"/>
      <c r="B10" s="61"/>
      <c r="C10" s="61"/>
      <c r="D10" s="61"/>
      <c r="E10" s="278"/>
      <c r="F10" s="359"/>
      <c r="G10" s="276"/>
      <c r="H10" s="276"/>
      <c r="I10" s="148" t="str">
        <f>IF(H9='2. Náklady'!D9," ","Čerpání musí být v souladu s listem 2. Náklady.")</f>
        <v xml:space="preserve"> </v>
      </c>
      <c r="J10" s="148"/>
      <c r="K10" s="61"/>
    </row>
    <row r="11" spans="1:12" ht="14.5" customHeight="1" x14ac:dyDescent="0.25">
      <c r="A11" s="61"/>
      <c r="B11" s="61"/>
      <c r="C11" s="61"/>
      <c r="D11" s="61"/>
      <c r="E11" s="277" t="s">
        <v>190</v>
      </c>
      <c r="F11" s="358" t="s">
        <v>219</v>
      </c>
      <c r="G11" s="275" t="str">
        <f>IF('1. Souhrn'!C22="vyplňte","x",'1. Souhrn'!C22)</f>
        <v>x</v>
      </c>
      <c r="H11" s="275">
        <f>SUMIF(Seznam_dokladu[Kód položky struktury dotace
(I / II / III / IV)],"III",Seznam_dokladu[Hrazeno z dotace])</f>
        <v>0</v>
      </c>
      <c r="I11" s="148" t="str">
        <f>IF(H11&gt;G11,"Čerpání dotace nesmí být vyšší než je max. výše stanovená v rozhodnutí."," ")</f>
        <v xml:space="preserve"> </v>
      </c>
      <c r="J11" s="148"/>
      <c r="K11" s="61"/>
    </row>
    <row r="12" spans="1:12" x14ac:dyDescent="0.25">
      <c r="A12" s="61"/>
      <c r="B12" s="61"/>
      <c r="C12" s="61"/>
      <c r="D12" s="61"/>
      <c r="E12" s="278"/>
      <c r="F12" s="359"/>
      <c r="G12" s="276"/>
      <c r="H12" s="276"/>
      <c r="I12" s="148" t="str">
        <f>IF(H11='2. Náklady'!D11," ","Čerpání musí být v souladu s listem 2. Náklady.")</f>
        <v xml:space="preserve"> </v>
      </c>
      <c r="J12" s="148"/>
      <c r="K12" s="61"/>
    </row>
    <row r="13" spans="1:12" ht="14.5" customHeight="1" x14ac:dyDescent="0.25">
      <c r="A13" s="61"/>
      <c r="B13" s="61"/>
      <c r="C13" s="61"/>
      <c r="D13" s="61"/>
      <c r="E13" s="277" t="s">
        <v>191</v>
      </c>
      <c r="F13" s="358" t="s">
        <v>220</v>
      </c>
      <c r="G13" s="275" t="str">
        <f>IF('1. Souhrn'!C24="vyplňte","x",'1. Souhrn'!C24)</f>
        <v>x</v>
      </c>
      <c r="H13" s="275">
        <f>SUMIF(Seznam_dokladu[Kód položky struktury dotace
(I / II / III / IV)],"IV",Seznam_dokladu[Hrazeno z dotace])</f>
        <v>0</v>
      </c>
      <c r="I13" s="148" t="str">
        <f>IF(H13&gt;G13,"Čerpání dotace nesmí být vyšší než je max. výše stanovená v rozhodnutí."," ")</f>
        <v xml:space="preserve"> </v>
      </c>
      <c r="J13" s="148"/>
      <c r="K13" s="61"/>
    </row>
    <row r="14" spans="1:12" x14ac:dyDescent="0.25">
      <c r="A14" s="61"/>
      <c r="B14" s="61"/>
      <c r="C14" s="61"/>
      <c r="D14" s="61"/>
      <c r="E14" s="278"/>
      <c r="F14" s="359"/>
      <c r="G14" s="276"/>
      <c r="H14" s="276"/>
      <c r="I14" s="148" t="str">
        <f>IF(H13='2. Náklady'!D13," ","Čerpání musí být v souladu s listem 2. Náklady.")</f>
        <v xml:space="preserve"> </v>
      </c>
      <c r="J14" s="148"/>
      <c r="K14" s="61"/>
    </row>
    <row r="15" spans="1:12" ht="13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143" t="s">
        <v>18</v>
      </c>
    </row>
    <row r="16" spans="1:12" s="48" customFormat="1" ht="104" x14ac:dyDescent="0.35">
      <c r="A16" s="213" t="s">
        <v>210</v>
      </c>
      <c r="B16" s="214" t="s">
        <v>238</v>
      </c>
      <c r="C16" s="214" t="s">
        <v>239</v>
      </c>
      <c r="D16" s="215" t="s">
        <v>240</v>
      </c>
      <c r="E16" s="216" t="s">
        <v>241</v>
      </c>
      <c r="F16" s="214" t="s">
        <v>222</v>
      </c>
      <c r="G16" s="214" t="s">
        <v>242</v>
      </c>
      <c r="H16" s="214" t="s">
        <v>234</v>
      </c>
      <c r="I16" s="214" t="s">
        <v>10</v>
      </c>
      <c r="J16" s="214" t="s">
        <v>203</v>
      </c>
      <c r="K16" s="217" t="s">
        <v>204</v>
      </c>
      <c r="L16" s="201" t="s">
        <v>236</v>
      </c>
    </row>
    <row r="17" spans="1:12" ht="14.5" customHeight="1" x14ac:dyDescent="0.25">
      <c r="A17" s="80">
        <f t="shared" ref="A17:A80" si="0">ROW()-16</f>
        <v>1</v>
      </c>
      <c r="B17" s="51"/>
      <c r="C17" s="51"/>
      <c r="D17" s="78"/>
      <c r="E17" s="51"/>
      <c r="F17" s="52"/>
      <c r="G17" s="51"/>
      <c r="H17" s="49"/>
      <c r="I17" s="49"/>
      <c r="J17" s="81">
        <f>SUM(Seznam_dokladu[[#This Row],[Částka bez DPH]:[DPH]])</f>
        <v>0</v>
      </c>
      <c r="K17" s="198"/>
      <c r="L1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" spans="1:12" ht="14.5" customHeight="1" x14ac:dyDescent="0.25">
      <c r="A18" s="80">
        <f t="shared" si="0"/>
        <v>2</v>
      </c>
      <c r="B18" s="53"/>
      <c r="C18" s="53"/>
      <c r="D18" s="79"/>
      <c r="E18" s="53"/>
      <c r="F18" s="54"/>
      <c r="G18" s="53"/>
      <c r="H18" s="50"/>
      <c r="I18" s="50"/>
      <c r="J18" s="81">
        <f>SUM(Seznam_dokladu[[#This Row],[Částka bez DPH]:[DPH]])</f>
        <v>0</v>
      </c>
      <c r="K18" s="198"/>
      <c r="L1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" spans="1:12" x14ac:dyDescent="0.25">
      <c r="A19" s="80">
        <f t="shared" si="0"/>
        <v>3</v>
      </c>
      <c r="B19" s="53"/>
      <c r="C19" s="53"/>
      <c r="D19" s="79"/>
      <c r="E19" s="53"/>
      <c r="F19" s="54"/>
      <c r="G19" s="53"/>
      <c r="H19" s="50"/>
      <c r="I19" s="50"/>
      <c r="J19" s="81">
        <f>SUM(Seznam_dokladu[[#This Row],[Částka bez DPH]:[DPH]])</f>
        <v>0</v>
      </c>
      <c r="K19" s="198"/>
      <c r="L1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" spans="1:12" x14ac:dyDescent="0.25">
      <c r="A20" s="80">
        <f t="shared" si="0"/>
        <v>4</v>
      </c>
      <c r="B20" s="53"/>
      <c r="C20" s="53"/>
      <c r="D20" s="79"/>
      <c r="E20" s="53"/>
      <c r="F20" s="54"/>
      <c r="G20" s="53"/>
      <c r="H20" s="50"/>
      <c r="I20" s="50"/>
      <c r="J20" s="81">
        <f>SUM(Seznam_dokladu[[#This Row],[Částka bez DPH]:[DPH]])</f>
        <v>0</v>
      </c>
      <c r="K20" s="198"/>
      <c r="L2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" spans="1:12" x14ac:dyDescent="0.25">
      <c r="A21" s="80">
        <f t="shared" si="0"/>
        <v>5</v>
      </c>
      <c r="B21" s="53"/>
      <c r="C21" s="53"/>
      <c r="D21" s="79"/>
      <c r="E21" s="53"/>
      <c r="F21" s="54"/>
      <c r="G21" s="53"/>
      <c r="H21" s="50"/>
      <c r="I21" s="50"/>
      <c r="J21" s="81">
        <f>SUM(Seznam_dokladu[[#This Row],[Částka bez DPH]:[DPH]])</f>
        <v>0</v>
      </c>
      <c r="K21" s="198"/>
      <c r="L2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" spans="1:12" x14ac:dyDescent="0.25">
      <c r="A22" s="80">
        <f t="shared" si="0"/>
        <v>6</v>
      </c>
      <c r="B22" s="53"/>
      <c r="C22" s="53"/>
      <c r="D22" s="79"/>
      <c r="E22" s="53"/>
      <c r="F22" s="54"/>
      <c r="G22" s="53"/>
      <c r="H22" s="50"/>
      <c r="I22" s="50"/>
      <c r="J22" s="82">
        <f>SUM(Seznam_dokladu[[#This Row],[Částka bez DPH]:[DPH]])</f>
        <v>0</v>
      </c>
      <c r="K22" s="199"/>
      <c r="L2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" spans="1:12" x14ac:dyDescent="0.25">
      <c r="A23" s="80">
        <f t="shared" si="0"/>
        <v>7</v>
      </c>
      <c r="B23" s="53"/>
      <c r="C23" s="53"/>
      <c r="D23" s="79"/>
      <c r="E23" s="53"/>
      <c r="F23" s="54"/>
      <c r="G23" s="53"/>
      <c r="H23" s="50"/>
      <c r="I23" s="50"/>
      <c r="J23" s="82">
        <f>SUM(Seznam_dokladu[[#This Row],[Částka bez DPH]:[DPH]])</f>
        <v>0</v>
      </c>
      <c r="K23" s="199"/>
      <c r="L2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" spans="1:12" x14ac:dyDescent="0.25">
      <c r="A24" s="80">
        <f t="shared" si="0"/>
        <v>8</v>
      </c>
      <c r="B24" s="53"/>
      <c r="C24" s="53"/>
      <c r="D24" s="79"/>
      <c r="E24" s="53"/>
      <c r="F24" s="54"/>
      <c r="G24" s="53"/>
      <c r="H24" s="50"/>
      <c r="I24" s="50"/>
      <c r="J24" s="82">
        <f>SUM(Seznam_dokladu[[#This Row],[Částka bez DPH]:[DPH]])</f>
        <v>0</v>
      </c>
      <c r="K24" s="199"/>
      <c r="L2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" spans="1:12" x14ac:dyDescent="0.25">
      <c r="A25" s="80">
        <f t="shared" si="0"/>
        <v>9</v>
      </c>
      <c r="B25" s="53"/>
      <c r="C25" s="53"/>
      <c r="D25" s="79"/>
      <c r="E25" s="53"/>
      <c r="F25" s="54"/>
      <c r="G25" s="53"/>
      <c r="H25" s="50"/>
      <c r="I25" s="50"/>
      <c r="J25" s="82">
        <f>SUM(Seznam_dokladu[[#This Row],[Částka bez DPH]:[DPH]])</f>
        <v>0</v>
      </c>
      <c r="K25" s="199"/>
      <c r="L2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" spans="1:12" x14ac:dyDescent="0.25">
      <c r="A26" s="80">
        <f t="shared" si="0"/>
        <v>10</v>
      </c>
      <c r="B26" s="53"/>
      <c r="C26" s="53"/>
      <c r="D26" s="79"/>
      <c r="E26" s="53"/>
      <c r="F26" s="54"/>
      <c r="G26" s="53"/>
      <c r="H26" s="50"/>
      <c r="I26" s="50"/>
      <c r="J26" s="82">
        <f>SUM(Seznam_dokladu[[#This Row],[Částka bez DPH]:[DPH]])</f>
        <v>0</v>
      </c>
      <c r="K26" s="199"/>
      <c r="L2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" spans="1:12" x14ac:dyDescent="0.25">
      <c r="A27" s="80">
        <f t="shared" si="0"/>
        <v>11</v>
      </c>
      <c r="B27" s="53"/>
      <c r="C27" s="53"/>
      <c r="D27" s="79"/>
      <c r="E27" s="53"/>
      <c r="F27" s="54"/>
      <c r="G27" s="53"/>
      <c r="H27" s="50"/>
      <c r="I27" s="50"/>
      <c r="J27" s="82">
        <f>SUM(Seznam_dokladu[[#This Row],[Částka bez DPH]:[DPH]])</f>
        <v>0</v>
      </c>
      <c r="K27" s="199"/>
      <c r="L2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" spans="1:12" x14ac:dyDescent="0.25">
      <c r="A28" s="80">
        <f t="shared" si="0"/>
        <v>12</v>
      </c>
      <c r="B28" s="53"/>
      <c r="C28" s="53"/>
      <c r="D28" s="79"/>
      <c r="E28" s="53"/>
      <c r="F28" s="54"/>
      <c r="G28" s="53"/>
      <c r="H28" s="50"/>
      <c r="I28" s="50"/>
      <c r="J28" s="82">
        <f>SUM(Seznam_dokladu[[#This Row],[Částka bez DPH]:[DPH]])</f>
        <v>0</v>
      </c>
      <c r="K28" s="199"/>
      <c r="L2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" spans="1:12" x14ac:dyDescent="0.25">
      <c r="A29" s="80">
        <f t="shared" si="0"/>
        <v>13</v>
      </c>
      <c r="B29" s="53"/>
      <c r="C29" s="53"/>
      <c r="D29" s="79"/>
      <c r="E29" s="53"/>
      <c r="F29" s="54"/>
      <c r="G29" s="53"/>
      <c r="H29" s="50"/>
      <c r="I29" s="50"/>
      <c r="J29" s="82">
        <f>SUM(Seznam_dokladu[[#This Row],[Částka bez DPH]:[DPH]])</f>
        <v>0</v>
      </c>
      <c r="K29" s="199"/>
      <c r="L2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" spans="1:12" x14ac:dyDescent="0.25">
      <c r="A30" s="80">
        <f t="shared" si="0"/>
        <v>14</v>
      </c>
      <c r="B30" s="53"/>
      <c r="C30" s="53"/>
      <c r="D30" s="79"/>
      <c r="E30" s="53"/>
      <c r="F30" s="54"/>
      <c r="G30" s="53"/>
      <c r="H30" s="50"/>
      <c r="I30" s="50"/>
      <c r="J30" s="82">
        <f>SUM(Seznam_dokladu[[#This Row],[Částka bez DPH]:[DPH]])</f>
        <v>0</v>
      </c>
      <c r="K30" s="199"/>
      <c r="L3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" spans="1:12" x14ac:dyDescent="0.25">
      <c r="A31" s="80">
        <f t="shared" si="0"/>
        <v>15</v>
      </c>
      <c r="B31" s="53"/>
      <c r="C31" s="53"/>
      <c r="D31" s="79"/>
      <c r="E31" s="53"/>
      <c r="F31" s="54"/>
      <c r="G31" s="53"/>
      <c r="H31" s="50"/>
      <c r="I31" s="50"/>
      <c r="J31" s="82">
        <f>SUM(Seznam_dokladu[[#This Row],[Částka bez DPH]:[DPH]])</f>
        <v>0</v>
      </c>
      <c r="K31" s="199"/>
      <c r="L3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" spans="1:12" x14ac:dyDescent="0.25">
      <c r="A32" s="80">
        <f t="shared" si="0"/>
        <v>16</v>
      </c>
      <c r="B32" s="53"/>
      <c r="C32" s="53"/>
      <c r="D32" s="79"/>
      <c r="E32" s="53"/>
      <c r="F32" s="54"/>
      <c r="G32" s="53"/>
      <c r="H32" s="50"/>
      <c r="I32" s="50"/>
      <c r="J32" s="82">
        <f>SUM(Seznam_dokladu[[#This Row],[Částka bez DPH]:[DPH]])</f>
        <v>0</v>
      </c>
      <c r="K32" s="199"/>
      <c r="L3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" spans="1:12" x14ac:dyDescent="0.25">
      <c r="A33" s="80">
        <f t="shared" si="0"/>
        <v>17</v>
      </c>
      <c r="B33" s="53"/>
      <c r="C33" s="53"/>
      <c r="D33" s="79"/>
      <c r="E33" s="53"/>
      <c r="F33" s="54"/>
      <c r="G33" s="53"/>
      <c r="H33" s="50"/>
      <c r="I33" s="50"/>
      <c r="J33" s="82">
        <f>SUM(Seznam_dokladu[[#This Row],[Částka bez DPH]:[DPH]])</f>
        <v>0</v>
      </c>
      <c r="K33" s="199"/>
      <c r="L3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" spans="1:12" x14ac:dyDescent="0.25">
      <c r="A34" s="80">
        <f t="shared" si="0"/>
        <v>18</v>
      </c>
      <c r="B34" s="53"/>
      <c r="C34" s="53"/>
      <c r="D34" s="79"/>
      <c r="E34" s="53"/>
      <c r="F34" s="54"/>
      <c r="G34" s="53"/>
      <c r="H34" s="50"/>
      <c r="I34" s="50"/>
      <c r="J34" s="82">
        <f>SUM(Seznam_dokladu[[#This Row],[Částka bez DPH]:[DPH]])</f>
        <v>0</v>
      </c>
      <c r="K34" s="199"/>
      <c r="L3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" spans="1:12" x14ac:dyDescent="0.25">
      <c r="A35" s="80">
        <f t="shared" si="0"/>
        <v>19</v>
      </c>
      <c r="B35" s="53"/>
      <c r="C35" s="53"/>
      <c r="D35" s="79"/>
      <c r="E35" s="53"/>
      <c r="F35" s="54"/>
      <c r="G35" s="53"/>
      <c r="H35" s="50"/>
      <c r="I35" s="50"/>
      <c r="J35" s="82">
        <f>SUM(Seznam_dokladu[[#This Row],[Částka bez DPH]:[DPH]])</f>
        <v>0</v>
      </c>
      <c r="K35" s="199"/>
      <c r="L3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" spans="1:12" x14ac:dyDescent="0.25">
      <c r="A36" s="80">
        <f t="shared" si="0"/>
        <v>20</v>
      </c>
      <c r="B36" s="53"/>
      <c r="C36" s="53"/>
      <c r="D36" s="79"/>
      <c r="E36" s="53"/>
      <c r="F36" s="54"/>
      <c r="G36" s="53"/>
      <c r="H36" s="50"/>
      <c r="I36" s="50"/>
      <c r="J36" s="82">
        <f>SUM(Seznam_dokladu[[#This Row],[Částka bez DPH]:[DPH]])</f>
        <v>0</v>
      </c>
      <c r="K36" s="199"/>
      <c r="L3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" spans="1:12" x14ac:dyDescent="0.25">
      <c r="A37" s="80">
        <f t="shared" si="0"/>
        <v>21</v>
      </c>
      <c r="B37" s="53"/>
      <c r="C37" s="53"/>
      <c r="D37" s="79"/>
      <c r="E37" s="53"/>
      <c r="F37" s="54"/>
      <c r="G37" s="53"/>
      <c r="H37" s="50"/>
      <c r="I37" s="50"/>
      <c r="J37" s="82">
        <f>SUM(Seznam_dokladu[[#This Row],[Částka bez DPH]:[DPH]])</f>
        <v>0</v>
      </c>
      <c r="K37" s="199"/>
      <c r="L3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" spans="1:12" x14ac:dyDescent="0.25">
      <c r="A38" s="80">
        <f t="shared" si="0"/>
        <v>22</v>
      </c>
      <c r="B38" s="53"/>
      <c r="C38" s="53"/>
      <c r="D38" s="79"/>
      <c r="E38" s="53"/>
      <c r="F38" s="54"/>
      <c r="G38" s="53"/>
      <c r="H38" s="50"/>
      <c r="I38" s="50"/>
      <c r="J38" s="82">
        <f>SUM(Seznam_dokladu[[#This Row],[Částka bez DPH]:[DPH]])</f>
        <v>0</v>
      </c>
      <c r="K38" s="199"/>
      <c r="L3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" spans="1:12" x14ac:dyDescent="0.25">
      <c r="A39" s="80">
        <f t="shared" si="0"/>
        <v>23</v>
      </c>
      <c r="B39" s="53"/>
      <c r="C39" s="53"/>
      <c r="D39" s="79"/>
      <c r="E39" s="53"/>
      <c r="F39" s="54"/>
      <c r="G39" s="53"/>
      <c r="H39" s="50"/>
      <c r="I39" s="50"/>
      <c r="J39" s="82">
        <f>SUM(Seznam_dokladu[[#This Row],[Částka bez DPH]:[DPH]])</f>
        <v>0</v>
      </c>
      <c r="K39" s="199"/>
      <c r="L3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" spans="1:12" x14ac:dyDescent="0.25">
      <c r="A40" s="80">
        <f t="shared" si="0"/>
        <v>24</v>
      </c>
      <c r="B40" s="53"/>
      <c r="C40" s="53"/>
      <c r="D40" s="79"/>
      <c r="E40" s="53"/>
      <c r="F40" s="54"/>
      <c r="G40" s="53"/>
      <c r="H40" s="50"/>
      <c r="I40" s="50"/>
      <c r="J40" s="82">
        <f>SUM(Seznam_dokladu[[#This Row],[Částka bez DPH]:[DPH]])</f>
        <v>0</v>
      </c>
      <c r="K40" s="199"/>
      <c r="L4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" spans="1:12" x14ac:dyDescent="0.25">
      <c r="A41" s="80">
        <f t="shared" si="0"/>
        <v>25</v>
      </c>
      <c r="B41" s="53"/>
      <c r="C41" s="53"/>
      <c r="D41" s="79"/>
      <c r="E41" s="53"/>
      <c r="F41" s="54"/>
      <c r="G41" s="53"/>
      <c r="H41" s="50"/>
      <c r="I41" s="50"/>
      <c r="J41" s="82">
        <f>SUM(Seznam_dokladu[[#This Row],[Částka bez DPH]:[DPH]])</f>
        <v>0</v>
      </c>
      <c r="K41" s="199"/>
      <c r="L4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" spans="1:12" x14ac:dyDescent="0.25">
      <c r="A42" s="80">
        <f t="shared" si="0"/>
        <v>26</v>
      </c>
      <c r="B42" s="53"/>
      <c r="C42" s="53"/>
      <c r="D42" s="79"/>
      <c r="E42" s="53"/>
      <c r="F42" s="54"/>
      <c r="G42" s="53"/>
      <c r="H42" s="50"/>
      <c r="I42" s="50"/>
      <c r="J42" s="82">
        <f>SUM(Seznam_dokladu[[#This Row],[Částka bez DPH]:[DPH]])</f>
        <v>0</v>
      </c>
      <c r="K42" s="199"/>
      <c r="L4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" spans="1:12" x14ac:dyDescent="0.25">
      <c r="A43" s="80">
        <f t="shared" si="0"/>
        <v>27</v>
      </c>
      <c r="B43" s="53"/>
      <c r="C43" s="53"/>
      <c r="D43" s="79"/>
      <c r="E43" s="53"/>
      <c r="F43" s="54"/>
      <c r="G43" s="53"/>
      <c r="H43" s="50"/>
      <c r="I43" s="50"/>
      <c r="J43" s="82">
        <f>SUM(Seznam_dokladu[[#This Row],[Částka bez DPH]:[DPH]])</f>
        <v>0</v>
      </c>
      <c r="K43" s="199"/>
      <c r="L4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" spans="1:12" x14ac:dyDescent="0.25">
      <c r="A44" s="80">
        <f t="shared" si="0"/>
        <v>28</v>
      </c>
      <c r="B44" s="53"/>
      <c r="C44" s="53"/>
      <c r="D44" s="79"/>
      <c r="E44" s="53"/>
      <c r="F44" s="54"/>
      <c r="G44" s="53"/>
      <c r="H44" s="50"/>
      <c r="I44" s="50"/>
      <c r="J44" s="82">
        <f>SUM(Seznam_dokladu[[#This Row],[Částka bez DPH]:[DPH]])</f>
        <v>0</v>
      </c>
      <c r="K44" s="199"/>
      <c r="L4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" spans="1:12" x14ac:dyDescent="0.25">
      <c r="A45" s="80">
        <f t="shared" si="0"/>
        <v>29</v>
      </c>
      <c r="B45" s="53"/>
      <c r="C45" s="53"/>
      <c r="D45" s="79"/>
      <c r="E45" s="53"/>
      <c r="F45" s="54"/>
      <c r="G45" s="53"/>
      <c r="H45" s="50"/>
      <c r="I45" s="50"/>
      <c r="J45" s="82">
        <f>SUM(Seznam_dokladu[[#This Row],[Částka bez DPH]:[DPH]])</f>
        <v>0</v>
      </c>
      <c r="K45" s="199"/>
      <c r="L4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" spans="1:12" x14ac:dyDescent="0.25">
      <c r="A46" s="80">
        <f t="shared" si="0"/>
        <v>30</v>
      </c>
      <c r="B46" s="53"/>
      <c r="C46" s="53"/>
      <c r="D46" s="79"/>
      <c r="E46" s="53"/>
      <c r="F46" s="54"/>
      <c r="G46" s="53"/>
      <c r="H46" s="50"/>
      <c r="I46" s="50"/>
      <c r="J46" s="82">
        <f>SUM(Seznam_dokladu[[#This Row],[Částka bez DPH]:[DPH]])</f>
        <v>0</v>
      </c>
      <c r="K46" s="199"/>
      <c r="L4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" spans="1:12" x14ac:dyDescent="0.25">
      <c r="A47" s="80">
        <f t="shared" si="0"/>
        <v>31</v>
      </c>
      <c r="B47" s="53"/>
      <c r="C47" s="53"/>
      <c r="D47" s="79"/>
      <c r="E47" s="53"/>
      <c r="F47" s="54"/>
      <c r="G47" s="53"/>
      <c r="H47" s="50"/>
      <c r="I47" s="50"/>
      <c r="J47" s="82">
        <f>SUM(Seznam_dokladu[[#This Row],[Částka bez DPH]:[DPH]])</f>
        <v>0</v>
      </c>
      <c r="K47" s="199"/>
      <c r="L4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" spans="1:12" x14ac:dyDescent="0.25">
      <c r="A48" s="80">
        <f t="shared" si="0"/>
        <v>32</v>
      </c>
      <c r="B48" s="53"/>
      <c r="C48" s="53"/>
      <c r="D48" s="79"/>
      <c r="E48" s="53"/>
      <c r="F48" s="54"/>
      <c r="G48" s="53"/>
      <c r="H48" s="50"/>
      <c r="I48" s="50"/>
      <c r="J48" s="82">
        <f>SUM(Seznam_dokladu[[#This Row],[Částka bez DPH]:[DPH]])</f>
        <v>0</v>
      </c>
      <c r="K48" s="199"/>
      <c r="L4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" spans="1:12" x14ac:dyDescent="0.25">
      <c r="A49" s="80">
        <f t="shared" si="0"/>
        <v>33</v>
      </c>
      <c r="B49" s="53"/>
      <c r="C49" s="53"/>
      <c r="D49" s="79"/>
      <c r="E49" s="53"/>
      <c r="F49" s="54"/>
      <c r="G49" s="53"/>
      <c r="H49" s="50"/>
      <c r="I49" s="50"/>
      <c r="J49" s="82">
        <f>SUM(Seznam_dokladu[[#This Row],[Částka bez DPH]:[DPH]])</f>
        <v>0</v>
      </c>
      <c r="K49" s="199"/>
      <c r="L4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" spans="1:12" x14ac:dyDescent="0.25">
      <c r="A50" s="80">
        <f t="shared" si="0"/>
        <v>34</v>
      </c>
      <c r="B50" s="53"/>
      <c r="C50" s="53"/>
      <c r="D50" s="79"/>
      <c r="E50" s="53"/>
      <c r="F50" s="54"/>
      <c r="G50" s="53"/>
      <c r="H50" s="50"/>
      <c r="I50" s="50"/>
      <c r="J50" s="82">
        <f>SUM(Seznam_dokladu[[#This Row],[Částka bez DPH]:[DPH]])</f>
        <v>0</v>
      </c>
      <c r="K50" s="199"/>
      <c r="L5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" spans="1:12" x14ac:dyDescent="0.25">
      <c r="A51" s="80">
        <f t="shared" si="0"/>
        <v>35</v>
      </c>
      <c r="B51" s="53"/>
      <c r="C51" s="53"/>
      <c r="D51" s="79"/>
      <c r="E51" s="53"/>
      <c r="F51" s="54"/>
      <c r="G51" s="53"/>
      <c r="H51" s="50"/>
      <c r="I51" s="50"/>
      <c r="J51" s="82">
        <f>SUM(Seznam_dokladu[[#This Row],[Částka bez DPH]:[DPH]])</f>
        <v>0</v>
      </c>
      <c r="K51" s="199"/>
      <c r="L5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2" spans="1:12" x14ac:dyDescent="0.25">
      <c r="A52" s="80">
        <f t="shared" si="0"/>
        <v>36</v>
      </c>
      <c r="B52" s="53"/>
      <c r="C52" s="53"/>
      <c r="D52" s="79"/>
      <c r="E52" s="53"/>
      <c r="F52" s="54"/>
      <c r="G52" s="53"/>
      <c r="H52" s="50"/>
      <c r="I52" s="50"/>
      <c r="J52" s="82">
        <f>SUM(Seznam_dokladu[[#This Row],[Částka bez DPH]:[DPH]])</f>
        <v>0</v>
      </c>
      <c r="K52" s="199"/>
      <c r="L5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3" spans="1:12" x14ac:dyDescent="0.25">
      <c r="A53" s="80">
        <f t="shared" si="0"/>
        <v>37</v>
      </c>
      <c r="B53" s="53"/>
      <c r="C53" s="53"/>
      <c r="D53" s="79"/>
      <c r="E53" s="53"/>
      <c r="F53" s="54"/>
      <c r="G53" s="53"/>
      <c r="H53" s="50"/>
      <c r="I53" s="50"/>
      <c r="J53" s="82">
        <f>SUM(Seznam_dokladu[[#This Row],[Částka bez DPH]:[DPH]])</f>
        <v>0</v>
      </c>
      <c r="K53" s="199"/>
      <c r="L5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4" spans="1:12" x14ac:dyDescent="0.25">
      <c r="A54" s="80">
        <f t="shared" si="0"/>
        <v>38</v>
      </c>
      <c r="B54" s="53"/>
      <c r="C54" s="53"/>
      <c r="D54" s="79"/>
      <c r="E54" s="53"/>
      <c r="F54" s="54"/>
      <c r="G54" s="53"/>
      <c r="H54" s="50"/>
      <c r="I54" s="50"/>
      <c r="J54" s="82">
        <f>SUM(Seznam_dokladu[[#This Row],[Částka bez DPH]:[DPH]])</f>
        <v>0</v>
      </c>
      <c r="K54" s="199"/>
      <c r="L5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5" spans="1:12" x14ac:dyDescent="0.25">
      <c r="A55" s="80">
        <f t="shared" si="0"/>
        <v>39</v>
      </c>
      <c r="B55" s="53"/>
      <c r="C55" s="53"/>
      <c r="D55" s="79"/>
      <c r="E55" s="53"/>
      <c r="F55" s="54"/>
      <c r="G55" s="53"/>
      <c r="H55" s="50"/>
      <c r="I55" s="50"/>
      <c r="J55" s="82">
        <f>SUM(Seznam_dokladu[[#This Row],[Částka bez DPH]:[DPH]])</f>
        <v>0</v>
      </c>
      <c r="K55" s="199"/>
      <c r="L5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6" spans="1:12" x14ac:dyDescent="0.25">
      <c r="A56" s="80">
        <f t="shared" si="0"/>
        <v>40</v>
      </c>
      <c r="B56" s="53"/>
      <c r="C56" s="53"/>
      <c r="D56" s="79"/>
      <c r="E56" s="53"/>
      <c r="F56" s="54"/>
      <c r="G56" s="53"/>
      <c r="H56" s="50"/>
      <c r="I56" s="50"/>
      <c r="J56" s="82">
        <f>SUM(Seznam_dokladu[[#This Row],[Částka bez DPH]:[DPH]])</f>
        <v>0</v>
      </c>
      <c r="K56" s="199"/>
      <c r="L5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7" spans="1:12" x14ac:dyDescent="0.25">
      <c r="A57" s="80">
        <f t="shared" si="0"/>
        <v>41</v>
      </c>
      <c r="B57" s="53"/>
      <c r="C57" s="53"/>
      <c r="D57" s="79"/>
      <c r="E57" s="53"/>
      <c r="F57" s="54"/>
      <c r="G57" s="53"/>
      <c r="H57" s="50"/>
      <c r="I57" s="50"/>
      <c r="J57" s="82">
        <f>SUM(Seznam_dokladu[[#This Row],[Částka bez DPH]:[DPH]])</f>
        <v>0</v>
      </c>
      <c r="K57" s="199"/>
      <c r="L5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8" spans="1:12" x14ac:dyDescent="0.25">
      <c r="A58" s="80">
        <f t="shared" si="0"/>
        <v>42</v>
      </c>
      <c r="B58" s="53"/>
      <c r="C58" s="53"/>
      <c r="D58" s="79"/>
      <c r="E58" s="53"/>
      <c r="F58" s="54"/>
      <c r="G58" s="53"/>
      <c r="H58" s="50"/>
      <c r="I58" s="50"/>
      <c r="J58" s="82">
        <f>SUM(Seznam_dokladu[[#This Row],[Částka bez DPH]:[DPH]])</f>
        <v>0</v>
      </c>
      <c r="K58" s="199"/>
      <c r="L5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9" spans="1:12" x14ac:dyDescent="0.25">
      <c r="A59" s="80">
        <f t="shared" si="0"/>
        <v>43</v>
      </c>
      <c r="B59" s="53"/>
      <c r="C59" s="53"/>
      <c r="D59" s="79"/>
      <c r="E59" s="53"/>
      <c r="F59" s="54"/>
      <c r="G59" s="53"/>
      <c r="H59" s="50"/>
      <c r="I59" s="50"/>
      <c r="J59" s="82">
        <f>SUM(Seznam_dokladu[[#This Row],[Částka bez DPH]:[DPH]])</f>
        <v>0</v>
      </c>
      <c r="K59" s="199"/>
      <c r="L5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0" spans="1:12" x14ac:dyDescent="0.25">
      <c r="A60" s="80">
        <f t="shared" si="0"/>
        <v>44</v>
      </c>
      <c r="B60" s="53"/>
      <c r="C60" s="53"/>
      <c r="D60" s="79"/>
      <c r="E60" s="53"/>
      <c r="F60" s="54"/>
      <c r="G60" s="53"/>
      <c r="H60" s="50"/>
      <c r="I60" s="50"/>
      <c r="J60" s="82">
        <f>SUM(Seznam_dokladu[[#This Row],[Částka bez DPH]:[DPH]])</f>
        <v>0</v>
      </c>
      <c r="K60" s="199"/>
      <c r="L6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1" spans="1:12" x14ac:dyDescent="0.25">
      <c r="A61" s="80">
        <f t="shared" si="0"/>
        <v>45</v>
      </c>
      <c r="B61" s="53"/>
      <c r="C61" s="53"/>
      <c r="D61" s="79"/>
      <c r="E61" s="53"/>
      <c r="F61" s="54"/>
      <c r="G61" s="53"/>
      <c r="H61" s="50"/>
      <c r="I61" s="50"/>
      <c r="J61" s="82">
        <f>SUM(Seznam_dokladu[[#This Row],[Částka bez DPH]:[DPH]])</f>
        <v>0</v>
      </c>
      <c r="K61" s="199"/>
      <c r="L6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2" spans="1:12" x14ac:dyDescent="0.25">
      <c r="A62" s="80">
        <f t="shared" si="0"/>
        <v>46</v>
      </c>
      <c r="B62" s="53"/>
      <c r="C62" s="53"/>
      <c r="D62" s="79"/>
      <c r="E62" s="53"/>
      <c r="F62" s="54"/>
      <c r="G62" s="53"/>
      <c r="H62" s="50"/>
      <c r="I62" s="50"/>
      <c r="J62" s="82">
        <f>SUM(Seznam_dokladu[[#This Row],[Částka bez DPH]:[DPH]])</f>
        <v>0</v>
      </c>
      <c r="K62" s="199"/>
      <c r="L6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3" spans="1:12" x14ac:dyDescent="0.25">
      <c r="A63" s="80">
        <f t="shared" si="0"/>
        <v>47</v>
      </c>
      <c r="B63" s="53"/>
      <c r="C63" s="53"/>
      <c r="D63" s="79"/>
      <c r="E63" s="53"/>
      <c r="F63" s="54"/>
      <c r="G63" s="53"/>
      <c r="H63" s="50"/>
      <c r="I63" s="50"/>
      <c r="J63" s="82">
        <f>SUM(Seznam_dokladu[[#This Row],[Částka bez DPH]:[DPH]])</f>
        <v>0</v>
      </c>
      <c r="K63" s="199"/>
      <c r="L6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4" spans="1:12" x14ac:dyDescent="0.25">
      <c r="A64" s="80">
        <f t="shared" si="0"/>
        <v>48</v>
      </c>
      <c r="B64" s="53"/>
      <c r="C64" s="53"/>
      <c r="D64" s="79"/>
      <c r="E64" s="53"/>
      <c r="F64" s="54"/>
      <c r="G64" s="53"/>
      <c r="H64" s="50"/>
      <c r="I64" s="50"/>
      <c r="J64" s="82">
        <f>SUM(Seznam_dokladu[[#This Row],[Částka bez DPH]:[DPH]])</f>
        <v>0</v>
      </c>
      <c r="K64" s="199"/>
      <c r="L6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5" spans="1:12" x14ac:dyDescent="0.25">
      <c r="A65" s="80">
        <f t="shared" si="0"/>
        <v>49</v>
      </c>
      <c r="B65" s="53"/>
      <c r="C65" s="53"/>
      <c r="D65" s="79"/>
      <c r="E65" s="53"/>
      <c r="F65" s="54"/>
      <c r="G65" s="53"/>
      <c r="H65" s="50"/>
      <c r="I65" s="50"/>
      <c r="J65" s="82">
        <f>SUM(Seznam_dokladu[[#This Row],[Částka bez DPH]:[DPH]])</f>
        <v>0</v>
      </c>
      <c r="K65" s="199"/>
      <c r="L6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6" spans="1:12" x14ac:dyDescent="0.25">
      <c r="A66" s="80">
        <f t="shared" si="0"/>
        <v>50</v>
      </c>
      <c r="B66" s="53"/>
      <c r="C66" s="53"/>
      <c r="D66" s="79"/>
      <c r="E66" s="53"/>
      <c r="F66" s="54"/>
      <c r="G66" s="53"/>
      <c r="H66" s="50"/>
      <c r="I66" s="50"/>
      <c r="J66" s="82">
        <f>SUM(Seznam_dokladu[[#This Row],[Částka bez DPH]:[DPH]])</f>
        <v>0</v>
      </c>
      <c r="K66" s="199"/>
      <c r="L6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7" spans="1:12" x14ac:dyDescent="0.25">
      <c r="A67" s="80">
        <f t="shared" si="0"/>
        <v>51</v>
      </c>
      <c r="B67" s="53"/>
      <c r="C67" s="53"/>
      <c r="D67" s="79"/>
      <c r="E67" s="53"/>
      <c r="F67" s="54"/>
      <c r="G67" s="53"/>
      <c r="H67" s="50"/>
      <c r="I67" s="50"/>
      <c r="J67" s="82">
        <f>SUM(Seznam_dokladu[[#This Row],[Částka bez DPH]:[DPH]])</f>
        <v>0</v>
      </c>
      <c r="K67" s="199"/>
      <c r="L6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8" spans="1:12" x14ac:dyDescent="0.25">
      <c r="A68" s="80">
        <f t="shared" si="0"/>
        <v>52</v>
      </c>
      <c r="B68" s="53"/>
      <c r="C68" s="53"/>
      <c r="D68" s="79"/>
      <c r="E68" s="53"/>
      <c r="F68" s="54"/>
      <c r="G68" s="53"/>
      <c r="H68" s="50"/>
      <c r="I68" s="50"/>
      <c r="J68" s="82">
        <f>SUM(Seznam_dokladu[[#This Row],[Částka bez DPH]:[DPH]])</f>
        <v>0</v>
      </c>
      <c r="K68" s="199"/>
      <c r="L6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69" spans="1:12" x14ac:dyDescent="0.25">
      <c r="A69" s="80">
        <f t="shared" si="0"/>
        <v>53</v>
      </c>
      <c r="B69" s="53"/>
      <c r="C69" s="53"/>
      <c r="D69" s="79"/>
      <c r="E69" s="53"/>
      <c r="F69" s="54"/>
      <c r="G69" s="53"/>
      <c r="H69" s="50"/>
      <c r="I69" s="50"/>
      <c r="J69" s="82">
        <f>SUM(Seznam_dokladu[[#This Row],[Částka bez DPH]:[DPH]])</f>
        <v>0</v>
      </c>
      <c r="K69" s="199"/>
      <c r="L6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0" spans="1:12" x14ac:dyDescent="0.25">
      <c r="A70" s="80">
        <f t="shared" si="0"/>
        <v>54</v>
      </c>
      <c r="B70" s="53"/>
      <c r="C70" s="53"/>
      <c r="D70" s="79"/>
      <c r="E70" s="53"/>
      <c r="F70" s="54"/>
      <c r="G70" s="53"/>
      <c r="H70" s="50"/>
      <c r="I70" s="50"/>
      <c r="J70" s="82">
        <f>SUM(Seznam_dokladu[[#This Row],[Částka bez DPH]:[DPH]])</f>
        <v>0</v>
      </c>
      <c r="K70" s="199"/>
      <c r="L7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1" spans="1:12" x14ac:dyDescent="0.25">
      <c r="A71" s="80">
        <f t="shared" si="0"/>
        <v>55</v>
      </c>
      <c r="B71" s="53"/>
      <c r="C71" s="53"/>
      <c r="D71" s="79"/>
      <c r="E71" s="53"/>
      <c r="F71" s="54"/>
      <c r="G71" s="53"/>
      <c r="H71" s="50"/>
      <c r="I71" s="50"/>
      <c r="J71" s="82">
        <f>SUM(Seznam_dokladu[[#This Row],[Částka bez DPH]:[DPH]])</f>
        <v>0</v>
      </c>
      <c r="K71" s="199"/>
      <c r="L7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2" spans="1:12" x14ac:dyDescent="0.25">
      <c r="A72" s="80">
        <f t="shared" si="0"/>
        <v>56</v>
      </c>
      <c r="B72" s="53"/>
      <c r="C72" s="53"/>
      <c r="D72" s="79"/>
      <c r="E72" s="53"/>
      <c r="F72" s="54"/>
      <c r="G72" s="53"/>
      <c r="H72" s="50"/>
      <c r="I72" s="50"/>
      <c r="J72" s="82">
        <f>SUM(Seznam_dokladu[[#This Row],[Částka bez DPH]:[DPH]])</f>
        <v>0</v>
      </c>
      <c r="K72" s="199"/>
      <c r="L7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3" spans="1:12" x14ac:dyDescent="0.25">
      <c r="A73" s="80">
        <f t="shared" si="0"/>
        <v>57</v>
      </c>
      <c r="B73" s="53"/>
      <c r="C73" s="53"/>
      <c r="D73" s="79"/>
      <c r="E73" s="53"/>
      <c r="F73" s="54"/>
      <c r="G73" s="53"/>
      <c r="H73" s="50"/>
      <c r="I73" s="50"/>
      <c r="J73" s="82">
        <f>SUM(Seznam_dokladu[[#This Row],[Částka bez DPH]:[DPH]])</f>
        <v>0</v>
      </c>
      <c r="K73" s="199"/>
      <c r="L7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4" spans="1:12" x14ac:dyDescent="0.25">
      <c r="A74" s="80">
        <f t="shared" si="0"/>
        <v>58</v>
      </c>
      <c r="B74" s="53"/>
      <c r="C74" s="53"/>
      <c r="D74" s="79"/>
      <c r="E74" s="53"/>
      <c r="F74" s="54"/>
      <c r="G74" s="53"/>
      <c r="H74" s="50"/>
      <c r="I74" s="50"/>
      <c r="J74" s="82">
        <f>SUM(Seznam_dokladu[[#This Row],[Částka bez DPH]:[DPH]])</f>
        <v>0</v>
      </c>
      <c r="K74" s="199"/>
      <c r="L7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5" spans="1:12" x14ac:dyDescent="0.25">
      <c r="A75" s="80">
        <f t="shared" si="0"/>
        <v>59</v>
      </c>
      <c r="B75" s="53"/>
      <c r="C75" s="53"/>
      <c r="D75" s="79"/>
      <c r="E75" s="53"/>
      <c r="F75" s="54"/>
      <c r="G75" s="53"/>
      <c r="H75" s="50"/>
      <c r="I75" s="50"/>
      <c r="J75" s="82">
        <f>SUM(Seznam_dokladu[[#This Row],[Částka bez DPH]:[DPH]])</f>
        <v>0</v>
      </c>
      <c r="K75" s="199"/>
      <c r="L7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6" spans="1:12" x14ac:dyDescent="0.25">
      <c r="A76" s="80">
        <f t="shared" si="0"/>
        <v>60</v>
      </c>
      <c r="B76" s="53"/>
      <c r="C76" s="53"/>
      <c r="D76" s="79"/>
      <c r="E76" s="53"/>
      <c r="F76" s="54"/>
      <c r="G76" s="53"/>
      <c r="H76" s="50"/>
      <c r="I76" s="50"/>
      <c r="J76" s="82">
        <f>SUM(Seznam_dokladu[[#This Row],[Částka bez DPH]:[DPH]])</f>
        <v>0</v>
      </c>
      <c r="K76" s="199"/>
      <c r="L7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7" spans="1:12" x14ac:dyDescent="0.25">
      <c r="A77" s="80">
        <f t="shared" si="0"/>
        <v>61</v>
      </c>
      <c r="B77" s="53"/>
      <c r="C77" s="53"/>
      <c r="D77" s="79"/>
      <c r="E77" s="53"/>
      <c r="F77" s="54"/>
      <c r="G77" s="53"/>
      <c r="H77" s="50"/>
      <c r="I77" s="50"/>
      <c r="J77" s="82">
        <f>SUM(Seznam_dokladu[[#This Row],[Částka bez DPH]:[DPH]])</f>
        <v>0</v>
      </c>
      <c r="K77" s="199"/>
      <c r="L7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8" spans="1:12" x14ac:dyDescent="0.25">
      <c r="A78" s="80">
        <f t="shared" si="0"/>
        <v>62</v>
      </c>
      <c r="B78" s="53"/>
      <c r="C78" s="53"/>
      <c r="D78" s="79"/>
      <c r="E78" s="53"/>
      <c r="F78" s="54"/>
      <c r="G78" s="53"/>
      <c r="H78" s="50"/>
      <c r="I78" s="50"/>
      <c r="J78" s="82">
        <f>SUM(Seznam_dokladu[[#This Row],[Částka bez DPH]:[DPH]])</f>
        <v>0</v>
      </c>
      <c r="K78" s="199"/>
      <c r="L7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79" spans="1:12" x14ac:dyDescent="0.25">
      <c r="A79" s="80">
        <f t="shared" si="0"/>
        <v>63</v>
      </c>
      <c r="B79" s="53"/>
      <c r="C79" s="53"/>
      <c r="D79" s="79"/>
      <c r="E79" s="53"/>
      <c r="F79" s="54"/>
      <c r="G79" s="53"/>
      <c r="H79" s="50"/>
      <c r="I79" s="50"/>
      <c r="J79" s="82">
        <f>SUM(Seznam_dokladu[[#This Row],[Částka bez DPH]:[DPH]])</f>
        <v>0</v>
      </c>
      <c r="K79" s="199"/>
      <c r="L7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0" spans="1:12" x14ac:dyDescent="0.25">
      <c r="A80" s="80">
        <f t="shared" si="0"/>
        <v>64</v>
      </c>
      <c r="B80" s="53"/>
      <c r="C80" s="53"/>
      <c r="D80" s="79"/>
      <c r="E80" s="53"/>
      <c r="F80" s="54"/>
      <c r="G80" s="53"/>
      <c r="H80" s="50"/>
      <c r="I80" s="50"/>
      <c r="J80" s="82">
        <f>SUM(Seznam_dokladu[[#This Row],[Částka bez DPH]:[DPH]])</f>
        <v>0</v>
      </c>
      <c r="K80" s="199"/>
      <c r="L8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1" spans="1:12" x14ac:dyDescent="0.25">
      <c r="A81" s="80">
        <f t="shared" ref="A81:A144" si="1">ROW()-16</f>
        <v>65</v>
      </c>
      <c r="B81" s="53"/>
      <c r="C81" s="53"/>
      <c r="D81" s="79"/>
      <c r="E81" s="53"/>
      <c r="F81" s="54"/>
      <c r="G81" s="53"/>
      <c r="H81" s="50"/>
      <c r="I81" s="50"/>
      <c r="J81" s="82">
        <f>SUM(Seznam_dokladu[[#This Row],[Částka bez DPH]:[DPH]])</f>
        <v>0</v>
      </c>
      <c r="K81" s="199"/>
      <c r="L8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2" spans="1:12" x14ac:dyDescent="0.25">
      <c r="A82" s="80">
        <f t="shared" si="1"/>
        <v>66</v>
      </c>
      <c r="B82" s="53"/>
      <c r="C82" s="53"/>
      <c r="D82" s="79"/>
      <c r="E82" s="53"/>
      <c r="F82" s="54"/>
      <c r="G82" s="53"/>
      <c r="H82" s="50"/>
      <c r="I82" s="50"/>
      <c r="J82" s="82">
        <f>SUM(Seznam_dokladu[[#This Row],[Částka bez DPH]:[DPH]])</f>
        <v>0</v>
      </c>
      <c r="K82" s="199"/>
      <c r="L8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3" spans="1:12" x14ac:dyDescent="0.25">
      <c r="A83" s="80">
        <f t="shared" si="1"/>
        <v>67</v>
      </c>
      <c r="B83" s="53"/>
      <c r="C83" s="53"/>
      <c r="D83" s="79"/>
      <c r="E83" s="53"/>
      <c r="F83" s="54"/>
      <c r="G83" s="53"/>
      <c r="H83" s="50"/>
      <c r="I83" s="50"/>
      <c r="J83" s="82">
        <f>SUM(Seznam_dokladu[[#This Row],[Částka bez DPH]:[DPH]])</f>
        <v>0</v>
      </c>
      <c r="K83" s="199"/>
      <c r="L8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4" spans="1:12" x14ac:dyDescent="0.25">
      <c r="A84" s="80">
        <f t="shared" si="1"/>
        <v>68</v>
      </c>
      <c r="B84" s="53"/>
      <c r="C84" s="53"/>
      <c r="D84" s="79"/>
      <c r="E84" s="53"/>
      <c r="F84" s="54"/>
      <c r="G84" s="53"/>
      <c r="H84" s="50"/>
      <c r="I84" s="50"/>
      <c r="J84" s="82">
        <f>SUM(Seznam_dokladu[[#This Row],[Částka bez DPH]:[DPH]])</f>
        <v>0</v>
      </c>
      <c r="K84" s="199"/>
      <c r="L8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5" spans="1:12" x14ac:dyDescent="0.25">
      <c r="A85" s="80">
        <f t="shared" si="1"/>
        <v>69</v>
      </c>
      <c r="B85" s="53"/>
      <c r="C85" s="53"/>
      <c r="D85" s="79"/>
      <c r="E85" s="53"/>
      <c r="F85" s="54"/>
      <c r="G85" s="53"/>
      <c r="H85" s="50"/>
      <c r="I85" s="50"/>
      <c r="J85" s="82">
        <f>SUM(Seznam_dokladu[[#This Row],[Částka bez DPH]:[DPH]])</f>
        <v>0</v>
      </c>
      <c r="K85" s="199"/>
      <c r="L8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6" spans="1:12" x14ac:dyDescent="0.25">
      <c r="A86" s="80">
        <f t="shared" si="1"/>
        <v>70</v>
      </c>
      <c r="B86" s="53"/>
      <c r="C86" s="53"/>
      <c r="D86" s="79"/>
      <c r="E86" s="53"/>
      <c r="F86" s="54"/>
      <c r="G86" s="53"/>
      <c r="H86" s="50"/>
      <c r="I86" s="50"/>
      <c r="J86" s="82">
        <f>SUM(Seznam_dokladu[[#This Row],[Částka bez DPH]:[DPH]])</f>
        <v>0</v>
      </c>
      <c r="K86" s="199"/>
      <c r="L8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7" spans="1:12" x14ac:dyDescent="0.25">
      <c r="A87" s="80">
        <f t="shared" si="1"/>
        <v>71</v>
      </c>
      <c r="B87" s="53"/>
      <c r="C87" s="53"/>
      <c r="D87" s="79"/>
      <c r="E87" s="53"/>
      <c r="F87" s="54"/>
      <c r="G87" s="53"/>
      <c r="H87" s="50"/>
      <c r="I87" s="50"/>
      <c r="J87" s="82">
        <f>SUM(Seznam_dokladu[[#This Row],[Částka bez DPH]:[DPH]])</f>
        <v>0</v>
      </c>
      <c r="K87" s="199"/>
      <c r="L8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8" spans="1:12" x14ac:dyDescent="0.25">
      <c r="A88" s="80">
        <f t="shared" si="1"/>
        <v>72</v>
      </c>
      <c r="B88" s="53"/>
      <c r="C88" s="53"/>
      <c r="D88" s="79"/>
      <c r="E88" s="53"/>
      <c r="F88" s="54"/>
      <c r="G88" s="53"/>
      <c r="H88" s="50"/>
      <c r="I88" s="50"/>
      <c r="J88" s="82">
        <f>SUM(Seznam_dokladu[[#This Row],[Částka bez DPH]:[DPH]])</f>
        <v>0</v>
      </c>
      <c r="K88" s="199"/>
      <c r="L8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89" spans="1:12" x14ac:dyDescent="0.25">
      <c r="A89" s="80">
        <f t="shared" si="1"/>
        <v>73</v>
      </c>
      <c r="B89" s="53"/>
      <c r="C89" s="53"/>
      <c r="D89" s="79"/>
      <c r="E89" s="53"/>
      <c r="F89" s="54"/>
      <c r="G89" s="53"/>
      <c r="H89" s="50"/>
      <c r="I89" s="50"/>
      <c r="J89" s="82">
        <f>SUM(Seznam_dokladu[[#This Row],[Částka bez DPH]:[DPH]])</f>
        <v>0</v>
      </c>
      <c r="K89" s="199"/>
      <c r="L8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0" spans="1:12" x14ac:dyDescent="0.25">
      <c r="A90" s="80">
        <f t="shared" si="1"/>
        <v>74</v>
      </c>
      <c r="B90" s="53"/>
      <c r="C90" s="53"/>
      <c r="D90" s="79"/>
      <c r="E90" s="53"/>
      <c r="F90" s="54"/>
      <c r="G90" s="53"/>
      <c r="H90" s="50"/>
      <c r="I90" s="50"/>
      <c r="J90" s="82">
        <f>SUM(Seznam_dokladu[[#This Row],[Částka bez DPH]:[DPH]])</f>
        <v>0</v>
      </c>
      <c r="K90" s="199"/>
      <c r="L9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1" spans="1:12" x14ac:dyDescent="0.25">
      <c r="A91" s="80">
        <f t="shared" si="1"/>
        <v>75</v>
      </c>
      <c r="B91" s="53"/>
      <c r="C91" s="53"/>
      <c r="D91" s="79"/>
      <c r="E91" s="53"/>
      <c r="F91" s="54"/>
      <c r="G91" s="53"/>
      <c r="H91" s="50"/>
      <c r="I91" s="50"/>
      <c r="J91" s="82">
        <f>SUM(Seznam_dokladu[[#This Row],[Částka bez DPH]:[DPH]])</f>
        <v>0</v>
      </c>
      <c r="K91" s="199"/>
      <c r="L9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2" spans="1:12" x14ac:dyDescent="0.25">
      <c r="A92" s="80">
        <f t="shared" si="1"/>
        <v>76</v>
      </c>
      <c r="B92" s="53"/>
      <c r="C92" s="53"/>
      <c r="D92" s="79"/>
      <c r="E92" s="53"/>
      <c r="F92" s="54"/>
      <c r="G92" s="53"/>
      <c r="H92" s="50"/>
      <c r="I92" s="50"/>
      <c r="J92" s="82">
        <f>SUM(Seznam_dokladu[[#This Row],[Částka bez DPH]:[DPH]])</f>
        <v>0</v>
      </c>
      <c r="K92" s="199"/>
      <c r="L9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3" spans="1:12" x14ac:dyDescent="0.25">
      <c r="A93" s="80">
        <f t="shared" si="1"/>
        <v>77</v>
      </c>
      <c r="B93" s="53"/>
      <c r="C93" s="53"/>
      <c r="D93" s="79"/>
      <c r="E93" s="53"/>
      <c r="F93" s="54"/>
      <c r="G93" s="53"/>
      <c r="H93" s="50"/>
      <c r="I93" s="50"/>
      <c r="J93" s="82">
        <f>SUM(Seznam_dokladu[[#This Row],[Částka bez DPH]:[DPH]])</f>
        <v>0</v>
      </c>
      <c r="K93" s="199"/>
      <c r="L9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4" spans="1:12" x14ac:dyDescent="0.25">
      <c r="A94" s="80">
        <f t="shared" si="1"/>
        <v>78</v>
      </c>
      <c r="B94" s="53"/>
      <c r="C94" s="53"/>
      <c r="D94" s="79"/>
      <c r="E94" s="53"/>
      <c r="F94" s="54"/>
      <c r="G94" s="53"/>
      <c r="H94" s="50"/>
      <c r="I94" s="50"/>
      <c r="J94" s="82">
        <f>SUM(Seznam_dokladu[[#This Row],[Částka bez DPH]:[DPH]])</f>
        <v>0</v>
      </c>
      <c r="K94" s="199"/>
      <c r="L9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5" spans="1:12" x14ac:dyDescent="0.25">
      <c r="A95" s="80">
        <f t="shared" si="1"/>
        <v>79</v>
      </c>
      <c r="B95" s="53"/>
      <c r="C95" s="53"/>
      <c r="D95" s="79"/>
      <c r="E95" s="53"/>
      <c r="F95" s="54"/>
      <c r="G95" s="53"/>
      <c r="H95" s="50"/>
      <c r="I95" s="50"/>
      <c r="J95" s="82">
        <f>SUM(Seznam_dokladu[[#This Row],[Částka bez DPH]:[DPH]])</f>
        <v>0</v>
      </c>
      <c r="K95" s="199"/>
      <c r="L9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6" spans="1:12" x14ac:dyDescent="0.25">
      <c r="A96" s="80">
        <f t="shared" si="1"/>
        <v>80</v>
      </c>
      <c r="B96" s="53"/>
      <c r="C96" s="53"/>
      <c r="D96" s="79"/>
      <c r="E96" s="53"/>
      <c r="F96" s="54"/>
      <c r="G96" s="53"/>
      <c r="H96" s="50"/>
      <c r="I96" s="50"/>
      <c r="J96" s="82">
        <f>SUM(Seznam_dokladu[[#This Row],[Částka bez DPH]:[DPH]])</f>
        <v>0</v>
      </c>
      <c r="K96" s="199"/>
      <c r="L9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7" spans="1:12" x14ac:dyDescent="0.25">
      <c r="A97" s="80">
        <f t="shared" si="1"/>
        <v>81</v>
      </c>
      <c r="B97" s="53"/>
      <c r="C97" s="53"/>
      <c r="D97" s="79"/>
      <c r="E97" s="53"/>
      <c r="F97" s="54"/>
      <c r="G97" s="53"/>
      <c r="H97" s="50"/>
      <c r="I97" s="50"/>
      <c r="J97" s="82">
        <f>SUM(Seznam_dokladu[[#This Row],[Částka bez DPH]:[DPH]])</f>
        <v>0</v>
      </c>
      <c r="K97" s="199"/>
      <c r="L9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8" spans="1:12" x14ac:dyDescent="0.25">
      <c r="A98" s="80">
        <f t="shared" si="1"/>
        <v>82</v>
      </c>
      <c r="B98" s="53"/>
      <c r="C98" s="53"/>
      <c r="D98" s="79"/>
      <c r="E98" s="53"/>
      <c r="F98" s="54"/>
      <c r="G98" s="53"/>
      <c r="H98" s="50"/>
      <c r="I98" s="50"/>
      <c r="J98" s="82">
        <f>SUM(Seznam_dokladu[[#This Row],[Částka bez DPH]:[DPH]])</f>
        <v>0</v>
      </c>
      <c r="K98" s="199"/>
      <c r="L9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99" spans="1:12" x14ac:dyDescent="0.25">
      <c r="A99" s="80">
        <f t="shared" si="1"/>
        <v>83</v>
      </c>
      <c r="B99" s="53"/>
      <c r="C99" s="53"/>
      <c r="D99" s="79"/>
      <c r="E99" s="53"/>
      <c r="F99" s="54"/>
      <c r="G99" s="53"/>
      <c r="H99" s="50"/>
      <c r="I99" s="50"/>
      <c r="J99" s="82">
        <f>SUM(Seznam_dokladu[[#This Row],[Částka bez DPH]:[DPH]])</f>
        <v>0</v>
      </c>
      <c r="K99" s="199"/>
      <c r="L9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0" spans="1:12" x14ac:dyDescent="0.25">
      <c r="A100" s="80">
        <f t="shared" si="1"/>
        <v>84</v>
      </c>
      <c r="B100" s="53"/>
      <c r="C100" s="53"/>
      <c r="D100" s="79"/>
      <c r="E100" s="53"/>
      <c r="F100" s="54"/>
      <c r="G100" s="53"/>
      <c r="H100" s="50"/>
      <c r="I100" s="50"/>
      <c r="J100" s="82">
        <f>SUM(Seznam_dokladu[[#This Row],[Částka bez DPH]:[DPH]])</f>
        <v>0</v>
      </c>
      <c r="K100" s="199"/>
      <c r="L10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1" spans="1:12" x14ac:dyDescent="0.25">
      <c r="A101" s="80">
        <f t="shared" si="1"/>
        <v>85</v>
      </c>
      <c r="B101" s="53"/>
      <c r="C101" s="53"/>
      <c r="D101" s="79"/>
      <c r="E101" s="53"/>
      <c r="F101" s="54"/>
      <c r="G101" s="53"/>
      <c r="H101" s="50"/>
      <c r="I101" s="50"/>
      <c r="J101" s="82">
        <f>SUM(Seznam_dokladu[[#This Row],[Částka bez DPH]:[DPH]])</f>
        <v>0</v>
      </c>
      <c r="K101" s="199"/>
      <c r="L10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2" spans="1:12" x14ac:dyDescent="0.25">
      <c r="A102" s="80">
        <f t="shared" si="1"/>
        <v>86</v>
      </c>
      <c r="B102" s="53"/>
      <c r="C102" s="53"/>
      <c r="D102" s="79"/>
      <c r="E102" s="53"/>
      <c r="F102" s="54"/>
      <c r="G102" s="53"/>
      <c r="H102" s="50"/>
      <c r="I102" s="50"/>
      <c r="J102" s="82">
        <f>SUM(Seznam_dokladu[[#This Row],[Částka bez DPH]:[DPH]])</f>
        <v>0</v>
      </c>
      <c r="K102" s="199"/>
      <c r="L10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3" spans="1:12" x14ac:dyDescent="0.25">
      <c r="A103" s="80">
        <f t="shared" si="1"/>
        <v>87</v>
      </c>
      <c r="B103" s="53"/>
      <c r="C103" s="53"/>
      <c r="D103" s="79"/>
      <c r="E103" s="53"/>
      <c r="F103" s="54"/>
      <c r="G103" s="53"/>
      <c r="H103" s="50"/>
      <c r="I103" s="50"/>
      <c r="J103" s="82">
        <f>SUM(Seznam_dokladu[[#This Row],[Částka bez DPH]:[DPH]])</f>
        <v>0</v>
      </c>
      <c r="K103" s="199"/>
      <c r="L10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4" spans="1:12" x14ac:dyDescent="0.25">
      <c r="A104" s="80">
        <f t="shared" si="1"/>
        <v>88</v>
      </c>
      <c r="B104" s="53"/>
      <c r="C104" s="53"/>
      <c r="D104" s="79"/>
      <c r="E104" s="53"/>
      <c r="F104" s="54"/>
      <c r="G104" s="53"/>
      <c r="H104" s="50"/>
      <c r="I104" s="50"/>
      <c r="J104" s="82">
        <f>SUM(Seznam_dokladu[[#This Row],[Částka bez DPH]:[DPH]])</f>
        <v>0</v>
      </c>
      <c r="K104" s="199"/>
      <c r="L10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5" spans="1:12" x14ac:dyDescent="0.25">
      <c r="A105" s="80">
        <f t="shared" si="1"/>
        <v>89</v>
      </c>
      <c r="B105" s="53"/>
      <c r="C105" s="53"/>
      <c r="D105" s="79"/>
      <c r="E105" s="53"/>
      <c r="F105" s="54"/>
      <c r="G105" s="53"/>
      <c r="H105" s="50"/>
      <c r="I105" s="50"/>
      <c r="J105" s="82">
        <f>SUM(Seznam_dokladu[[#This Row],[Částka bez DPH]:[DPH]])</f>
        <v>0</v>
      </c>
      <c r="K105" s="199"/>
      <c r="L10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6" spans="1:12" x14ac:dyDescent="0.25">
      <c r="A106" s="80">
        <f t="shared" si="1"/>
        <v>90</v>
      </c>
      <c r="B106" s="53"/>
      <c r="C106" s="53"/>
      <c r="D106" s="79"/>
      <c r="E106" s="53"/>
      <c r="F106" s="54"/>
      <c r="G106" s="53"/>
      <c r="H106" s="50"/>
      <c r="I106" s="50"/>
      <c r="J106" s="82">
        <f>SUM(Seznam_dokladu[[#This Row],[Částka bez DPH]:[DPH]])</f>
        <v>0</v>
      </c>
      <c r="K106" s="199"/>
      <c r="L10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7" spans="1:12" x14ac:dyDescent="0.25">
      <c r="A107" s="80">
        <f t="shared" si="1"/>
        <v>91</v>
      </c>
      <c r="B107" s="53"/>
      <c r="C107" s="53"/>
      <c r="D107" s="79"/>
      <c r="E107" s="53"/>
      <c r="F107" s="54"/>
      <c r="G107" s="53"/>
      <c r="H107" s="50"/>
      <c r="I107" s="50"/>
      <c r="J107" s="82">
        <f>SUM(Seznam_dokladu[[#This Row],[Částka bez DPH]:[DPH]])</f>
        <v>0</v>
      </c>
      <c r="K107" s="199"/>
      <c r="L10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8" spans="1:12" x14ac:dyDescent="0.25">
      <c r="A108" s="80">
        <f t="shared" si="1"/>
        <v>92</v>
      </c>
      <c r="B108" s="53"/>
      <c r="C108" s="53"/>
      <c r="D108" s="79"/>
      <c r="E108" s="53"/>
      <c r="F108" s="54"/>
      <c r="G108" s="53"/>
      <c r="H108" s="50"/>
      <c r="I108" s="50"/>
      <c r="J108" s="82">
        <f>SUM(Seznam_dokladu[[#This Row],[Částka bez DPH]:[DPH]])</f>
        <v>0</v>
      </c>
      <c r="K108" s="199"/>
      <c r="L10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09" spans="1:12" x14ac:dyDescent="0.25">
      <c r="A109" s="80">
        <f t="shared" si="1"/>
        <v>93</v>
      </c>
      <c r="B109" s="53"/>
      <c r="C109" s="53"/>
      <c r="D109" s="79"/>
      <c r="E109" s="53"/>
      <c r="F109" s="54"/>
      <c r="G109" s="53"/>
      <c r="H109" s="50"/>
      <c r="I109" s="50"/>
      <c r="J109" s="82">
        <f>SUM(Seznam_dokladu[[#This Row],[Částka bez DPH]:[DPH]])</f>
        <v>0</v>
      </c>
      <c r="K109" s="199"/>
      <c r="L10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0" spans="1:12" x14ac:dyDescent="0.25">
      <c r="A110" s="80">
        <f t="shared" si="1"/>
        <v>94</v>
      </c>
      <c r="B110" s="53"/>
      <c r="C110" s="53"/>
      <c r="D110" s="79"/>
      <c r="E110" s="53"/>
      <c r="F110" s="54"/>
      <c r="G110" s="53"/>
      <c r="H110" s="50"/>
      <c r="I110" s="50"/>
      <c r="J110" s="82">
        <f>SUM(Seznam_dokladu[[#This Row],[Částka bez DPH]:[DPH]])</f>
        <v>0</v>
      </c>
      <c r="K110" s="199"/>
      <c r="L11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1" spans="1:12" x14ac:dyDescent="0.25">
      <c r="A111" s="80">
        <f t="shared" si="1"/>
        <v>95</v>
      </c>
      <c r="B111" s="53"/>
      <c r="C111" s="53"/>
      <c r="D111" s="79"/>
      <c r="E111" s="53"/>
      <c r="F111" s="54"/>
      <c r="G111" s="53"/>
      <c r="H111" s="50"/>
      <c r="I111" s="50"/>
      <c r="J111" s="82">
        <f>SUM(Seznam_dokladu[[#This Row],[Částka bez DPH]:[DPH]])</f>
        <v>0</v>
      </c>
      <c r="K111" s="199"/>
      <c r="L11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2" spans="1:12" x14ac:dyDescent="0.25">
      <c r="A112" s="80">
        <f t="shared" si="1"/>
        <v>96</v>
      </c>
      <c r="B112" s="53"/>
      <c r="C112" s="53"/>
      <c r="D112" s="79"/>
      <c r="E112" s="53"/>
      <c r="F112" s="54"/>
      <c r="G112" s="53"/>
      <c r="H112" s="50"/>
      <c r="I112" s="50"/>
      <c r="J112" s="82">
        <f>SUM(Seznam_dokladu[[#This Row],[Částka bez DPH]:[DPH]])</f>
        <v>0</v>
      </c>
      <c r="K112" s="199"/>
      <c r="L11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3" spans="1:12" x14ac:dyDescent="0.25">
      <c r="A113" s="80">
        <f t="shared" si="1"/>
        <v>97</v>
      </c>
      <c r="B113" s="53"/>
      <c r="C113" s="53"/>
      <c r="D113" s="79"/>
      <c r="E113" s="53"/>
      <c r="F113" s="54"/>
      <c r="G113" s="53"/>
      <c r="H113" s="50"/>
      <c r="I113" s="50"/>
      <c r="J113" s="82">
        <f>SUM(Seznam_dokladu[[#This Row],[Částka bez DPH]:[DPH]])</f>
        <v>0</v>
      </c>
      <c r="K113" s="199"/>
      <c r="L11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4" spans="1:12" x14ac:dyDescent="0.25">
      <c r="A114" s="80">
        <f t="shared" si="1"/>
        <v>98</v>
      </c>
      <c r="B114" s="53"/>
      <c r="C114" s="53"/>
      <c r="D114" s="79"/>
      <c r="E114" s="53"/>
      <c r="F114" s="54"/>
      <c r="G114" s="53"/>
      <c r="H114" s="50"/>
      <c r="I114" s="50"/>
      <c r="J114" s="82">
        <f>SUM(Seznam_dokladu[[#This Row],[Částka bez DPH]:[DPH]])</f>
        <v>0</v>
      </c>
      <c r="K114" s="199"/>
      <c r="L11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5" spans="1:12" x14ac:dyDescent="0.25">
      <c r="A115" s="80">
        <f t="shared" si="1"/>
        <v>99</v>
      </c>
      <c r="B115" s="53"/>
      <c r="C115" s="53"/>
      <c r="D115" s="79"/>
      <c r="E115" s="53"/>
      <c r="F115" s="54"/>
      <c r="G115" s="53"/>
      <c r="H115" s="50"/>
      <c r="I115" s="50"/>
      <c r="J115" s="82">
        <f>SUM(Seznam_dokladu[[#This Row],[Částka bez DPH]:[DPH]])</f>
        <v>0</v>
      </c>
      <c r="K115" s="199"/>
      <c r="L11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6" spans="1:12" x14ac:dyDescent="0.25">
      <c r="A116" s="80">
        <f t="shared" si="1"/>
        <v>100</v>
      </c>
      <c r="B116" s="53"/>
      <c r="C116" s="53"/>
      <c r="D116" s="79"/>
      <c r="E116" s="53"/>
      <c r="F116" s="54"/>
      <c r="G116" s="53"/>
      <c r="H116" s="50"/>
      <c r="I116" s="50"/>
      <c r="J116" s="82">
        <f>SUM(Seznam_dokladu[[#This Row],[Částka bez DPH]:[DPH]])</f>
        <v>0</v>
      </c>
      <c r="K116" s="199"/>
      <c r="L11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7" spans="1:12" x14ac:dyDescent="0.25">
      <c r="A117" s="80">
        <f t="shared" si="1"/>
        <v>101</v>
      </c>
      <c r="B117" s="53"/>
      <c r="C117" s="53"/>
      <c r="D117" s="79"/>
      <c r="E117" s="53"/>
      <c r="F117" s="54"/>
      <c r="G117" s="53"/>
      <c r="H117" s="50"/>
      <c r="I117" s="50"/>
      <c r="J117" s="82">
        <f>SUM(Seznam_dokladu[[#This Row],[Částka bez DPH]:[DPH]])</f>
        <v>0</v>
      </c>
      <c r="K117" s="199"/>
      <c r="L11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8" spans="1:12" x14ac:dyDescent="0.25">
      <c r="A118" s="80">
        <f t="shared" si="1"/>
        <v>102</v>
      </c>
      <c r="B118" s="53"/>
      <c r="C118" s="53"/>
      <c r="D118" s="79"/>
      <c r="E118" s="53"/>
      <c r="F118" s="54"/>
      <c r="G118" s="53"/>
      <c r="H118" s="50"/>
      <c r="I118" s="50"/>
      <c r="J118" s="82">
        <f>SUM(Seznam_dokladu[[#This Row],[Částka bez DPH]:[DPH]])</f>
        <v>0</v>
      </c>
      <c r="K118" s="199"/>
      <c r="L11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19" spans="1:12" x14ac:dyDescent="0.25">
      <c r="A119" s="80">
        <f t="shared" si="1"/>
        <v>103</v>
      </c>
      <c r="B119" s="53"/>
      <c r="C119" s="53"/>
      <c r="D119" s="79"/>
      <c r="E119" s="53"/>
      <c r="F119" s="54"/>
      <c r="G119" s="53"/>
      <c r="H119" s="50"/>
      <c r="I119" s="50"/>
      <c r="J119" s="82">
        <f>SUM(Seznam_dokladu[[#This Row],[Částka bez DPH]:[DPH]])</f>
        <v>0</v>
      </c>
      <c r="K119" s="199"/>
      <c r="L11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0" spans="1:12" x14ac:dyDescent="0.25">
      <c r="A120" s="80">
        <f t="shared" si="1"/>
        <v>104</v>
      </c>
      <c r="B120" s="53"/>
      <c r="C120" s="53"/>
      <c r="D120" s="79"/>
      <c r="E120" s="53"/>
      <c r="F120" s="54"/>
      <c r="G120" s="53"/>
      <c r="H120" s="50"/>
      <c r="I120" s="50"/>
      <c r="J120" s="82">
        <f>SUM(Seznam_dokladu[[#This Row],[Částka bez DPH]:[DPH]])</f>
        <v>0</v>
      </c>
      <c r="K120" s="199"/>
      <c r="L12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1" spans="1:12" x14ac:dyDescent="0.25">
      <c r="A121" s="80">
        <f t="shared" si="1"/>
        <v>105</v>
      </c>
      <c r="B121" s="53"/>
      <c r="C121" s="53"/>
      <c r="D121" s="79"/>
      <c r="E121" s="53"/>
      <c r="F121" s="54"/>
      <c r="G121" s="53"/>
      <c r="H121" s="50"/>
      <c r="I121" s="50"/>
      <c r="J121" s="82">
        <f>SUM(Seznam_dokladu[[#This Row],[Částka bez DPH]:[DPH]])</f>
        <v>0</v>
      </c>
      <c r="K121" s="199"/>
      <c r="L12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2" spans="1:12" x14ac:dyDescent="0.25">
      <c r="A122" s="80">
        <f t="shared" si="1"/>
        <v>106</v>
      </c>
      <c r="B122" s="53"/>
      <c r="C122" s="53"/>
      <c r="D122" s="79"/>
      <c r="E122" s="53"/>
      <c r="F122" s="54"/>
      <c r="G122" s="53"/>
      <c r="H122" s="50"/>
      <c r="I122" s="50"/>
      <c r="J122" s="82">
        <f>SUM(Seznam_dokladu[[#This Row],[Částka bez DPH]:[DPH]])</f>
        <v>0</v>
      </c>
      <c r="K122" s="199"/>
      <c r="L12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3" spans="1:12" x14ac:dyDescent="0.25">
      <c r="A123" s="80">
        <f t="shared" si="1"/>
        <v>107</v>
      </c>
      <c r="B123" s="53"/>
      <c r="C123" s="53"/>
      <c r="D123" s="79"/>
      <c r="E123" s="53"/>
      <c r="F123" s="54"/>
      <c r="G123" s="53"/>
      <c r="H123" s="50"/>
      <c r="I123" s="50"/>
      <c r="J123" s="82">
        <f>SUM(Seznam_dokladu[[#This Row],[Částka bez DPH]:[DPH]])</f>
        <v>0</v>
      </c>
      <c r="K123" s="199"/>
      <c r="L12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4" spans="1:12" x14ac:dyDescent="0.25">
      <c r="A124" s="80">
        <f t="shared" si="1"/>
        <v>108</v>
      </c>
      <c r="B124" s="53"/>
      <c r="C124" s="53"/>
      <c r="D124" s="79"/>
      <c r="E124" s="53"/>
      <c r="F124" s="54"/>
      <c r="G124" s="53"/>
      <c r="H124" s="50"/>
      <c r="I124" s="50"/>
      <c r="J124" s="82">
        <f>SUM(Seznam_dokladu[[#This Row],[Částka bez DPH]:[DPH]])</f>
        <v>0</v>
      </c>
      <c r="K124" s="199"/>
      <c r="L12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5" spans="1:12" x14ac:dyDescent="0.25">
      <c r="A125" s="80">
        <f t="shared" si="1"/>
        <v>109</v>
      </c>
      <c r="B125" s="53"/>
      <c r="C125" s="53"/>
      <c r="D125" s="79"/>
      <c r="E125" s="53"/>
      <c r="F125" s="54"/>
      <c r="G125" s="53"/>
      <c r="H125" s="50"/>
      <c r="I125" s="50"/>
      <c r="J125" s="82">
        <f>SUM(Seznam_dokladu[[#This Row],[Částka bez DPH]:[DPH]])</f>
        <v>0</v>
      </c>
      <c r="K125" s="199"/>
      <c r="L12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6" spans="1:12" x14ac:dyDescent="0.25">
      <c r="A126" s="80">
        <f t="shared" si="1"/>
        <v>110</v>
      </c>
      <c r="B126" s="53"/>
      <c r="C126" s="53"/>
      <c r="D126" s="79"/>
      <c r="E126" s="53"/>
      <c r="F126" s="54"/>
      <c r="G126" s="53"/>
      <c r="H126" s="50"/>
      <c r="I126" s="50"/>
      <c r="J126" s="82">
        <f>SUM(Seznam_dokladu[[#This Row],[Částka bez DPH]:[DPH]])</f>
        <v>0</v>
      </c>
      <c r="K126" s="199"/>
      <c r="L12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7" spans="1:12" x14ac:dyDescent="0.25">
      <c r="A127" s="80">
        <f t="shared" si="1"/>
        <v>111</v>
      </c>
      <c r="B127" s="53"/>
      <c r="C127" s="53"/>
      <c r="D127" s="79"/>
      <c r="E127" s="53"/>
      <c r="F127" s="54"/>
      <c r="G127" s="53"/>
      <c r="H127" s="50"/>
      <c r="I127" s="50"/>
      <c r="J127" s="82">
        <f>SUM(Seznam_dokladu[[#This Row],[Částka bez DPH]:[DPH]])</f>
        <v>0</v>
      </c>
      <c r="K127" s="199"/>
      <c r="L12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8" spans="1:12" x14ac:dyDescent="0.25">
      <c r="A128" s="80">
        <f t="shared" si="1"/>
        <v>112</v>
      </c>
      <c r="B128" s="53"/>
      <c r="C128" s="53"/>
      <c r="D128" s="79"/>
      <c r="E128" s="53"/>
      <c r="F128" s="54"/>
      <c r="G128" s="53"/>
      <c r="H128" s="50"/>
      <c r="I128" s="50"/>
      <c r="J128" s="82">
        <f>SUM(Seznam_dokladu[[#This Row],[Částka bez DPH]:[DPH]])</f>
        <v>0</v>
      </c>
      <c r="K128" s="199"/>
      <c r="L12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29" spans="1:12" x14ac:dyDescent="0.25">
      <c r="A129" s="80">
        <f t="shared" si="1"/>
        <v>113</v>
      </c>
      <c r="B129" s="53"/>
      <c r="C129" s="53"/>
      <c r="D129" s="79"/>
      <c r="E129" s="53"/>
      <c r="F129" s="54"/>
      <c r="G129" s="53"/>
      <c r="H129" s="50"/>
      <c r="I129" s="50"/>
      <c r="J129" s="82">
        <f>SUM(Seznam_dokladu[[#This Row],[Částka bez DPH]:[DPH]])</f>
        <v>0</v>
      </c>
      <c r="K129" s="199"/>
      <c r="L12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0" spans="1:12" x14ac:dyDescent="0.25">
      <c r="A130" s="80">
        <f t="shared" si="1"/>
        <v>114</v>
      </c>
      <c r="B130" s="53"/>
      <c r="C130" s="53"/>
      <c r="D130" s="79"/>
      <c r="E130" s="53"/>
      <c r="F130" s="54"/>
      <c r="G130" s="53"/>
      <c r="H130" s="50"/>
      <c r="I130" s="50"/>
      <c r="J130" s="82">
        <f>SUM(Seznam_dokladu[[#This Row],[Částka bez DPH]:[DPH]])</f>
        <v>0</v>
      </c>
      <c r="K130" s="199"/>
      <c r="L13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1" spans="1:12" x14ac:dyDescent="0.25">
      <c r="A131" s="80">
        <f t="shared" si="1"/>
        <v>115</v>
      </c>
      <c r="B131" s="53"/>
      <c r="C131" s="53"/>
      <c r="D131" s="79"/>
      <c r="E131" s="53"/>
      <c r="F131" s="54"/>
      <c r="G131" s="53"/>
      <c r="H131" s="50"/>
      <c r="I131" s="50"/>
      <c r="J131" s="82">
        <f>SUM(Seznam_dokladu[[#This Row],[Částka bez DPH]:[DPH]])</f>
        <v>0</v>
      </c>
      <c r="K131" s="199"/>
      <c r="L13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2" spans="1:12" x14ac:dyDescent="0.25">
      <c r="A132" s="80">
        <f t="shared" si="1"/>
        <v>116</v>
      </c>
      <c r="B132" s="53"/>
      <c r="C132" s="53"/>
      <c r="D132" s="79"/>
      <c r="E132" s="53"/>
      <c r="F132" s="54"/>
      <c r="G132" s="53"/>
      <c r="H132" s="50"/>
      <c r="I132" s="50"/>
      <c r="J132" s="82">
        <f>SUM(Seznam_dokladu[[#This Row],[Částka bez DPH]:[DPH]])</f>
        <v>0</v>
      </c>
      <c r="K132" s="199"/>
      <c r="L13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3" spans="1:12" x14ac:dyDescent="0.25">
      <c r="A133" s="80">
        <f t="shared" si="1"/>
        <v>117</v>
      </c>
      <c r="B133" s="53"/>
      <c r="C133" s="53"/>
      <c r="D133" s="79"/>
      <c r="E133" s="53"/>
      <c r="F133" s="54"/>
      <c r="G133" s="53"/>
      <c r="H133" s="50"/>
      <c r="I133" s="50"/>
      <c r="J133" s="82">
        <f>SUM(Seznam_dokladu[[#This Row],[Částka bez DPH]:[DPH]])</f>
        <v>0</v>
      </c>
      <c r="K133" s="199"/>
      <c r="L13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4" spans="1:12" x14ac:dyDescent="0.25">
      <c r="A134" s="80">
        <f t="shared" si="1"/>
        <v>118</v>
      </c>
      <c r="B134" s="53"/>
      <c r="C134" s="53"/>
      <c r="D134" s="79"/>
      <c r="E134" s="53"/>
      <c r="F134" s="54"/>
      <c r="G134" s="53"/>
      <c r="H134" s="50"/>
      <c r="I134" s="50"/>
      <c r="J134" s="82">
        <f>SUM(Seznam_dokladu[[#This Row],[Částka bez DPH]:[DPH]])</f>
        <v>0</v>
      </c>
      <c r="K134" s="199"/>
      <c r="L13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5" spans="1:12" x14ac:dyDescent="0.25">
      <c r="A135" s="80">
        <f t="shared" si="1"/>
        <v>119</v>
      </c>
      <c r="B135" s="53"/>
      <c r="C135" s="53"/>
      <c r="D135" s="79"/>
      <c r="E135" s="53"/>
      <c r="F135" s="54"/>
      <c r="G135" s="53"/>
      <c r="H135" s="50"/>
      <c r="I135" s="50"/>
      <c r="J135" s="82">
        <f>SUM(Seznam_dokladu[[#This Row],[Částka bez DPH]:[DPH]])</f>
        <v>0</v>
      </c>
      <c r="K135" s="199"/>
      <c r="L13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6" spans="1:12" x14ac:dyDescent="0.25">
      <c r="A136" s="80">
        <f t="shared" si="1"/>
        <v>120</v>
      </c>
      <c r="B136" s="53"/>
      <c r="C136" s="53"/>
      <c r="D136" s="79"/>
      <c r="E136" s="53"/>
      <c r="F136" s="54"/>
      <c r="G136" s="53"/>
      <c r="H136" s="50"/>
      <c r="I136" s="50"/>
      <c r="J136" s="82">
        <f>SUM(Seznam_dokladu[[#This Row],[Částka bez DPH]:[DPH]])</f>
        <v>0</v>
      </c>
      <c r="K136" s="199"/>
      <c r="L13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7" spans="1:12" x14ac:dyDescent="0.25">
      <c r="A137" s="80">
        <f t="shared" si="1"/>
        <v>121</v>
      </c>
      <c r="B137" s="53"/>
      <c r="C137" s="53"/>
      <c r="D137" s="79"/>
      <c r="E137" s="53"/>
      <c r="F137" s="54"/>
      <c r="G137" s="53"/>
      <c r="H137" s="50"/>
      <c r="I137" s="50"/>
      <c r="J137" s="82">
        <f>SUM(Seznam_dokladu[[#This Row],[Částka bez DPH]:[DPH]])</f>
        <v>0</v>
      </c>
      <c r="K137" s="199"/>
      <c r="L13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8" spans="1:12" x14ac:dyDescent="0.25">
      <c r="A138" s="80">
        <f t="shared" si="1"/>
        <v>122</v>
      </c>
      <c r="B138" s="53"/>
      <c r="C138" s="53"/>
      <c r="D138" s="79"/>
      <c r="E138" s="53"/>
      <c r="F138" s="54"/>
      <c r="G138" s="53"/>
      <c r="H138" s="50"/>
      <c r="I138" s="50"/>
      <c r="J138" s="82">
        <f>SUM(Seznam_dokladu[[#This Row],[Částka bez DPH]:[DPH]])</f>
        <v>0</v>
      </c>
      <c r="K138" s="199"/>
      <c r="L13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39" spans="1:12" x14ac:dyDescent="0.25">
      <c r="A139" s="80">
        <f t="shared" si="1"/>
        <v>123</v>
      </c>
      <c r="B139" s="53"/>
      <c r="C139" s="53"/>
      <c r="D139" s="79"/>
      <c r="E139" s="53"/>
      <c r="F139" s="54"/>
      <c r="G139" s="53"/>
      <c r="H139" s="50"/>
      <c r="I139" s="50"/>
      <c r="J139" s="82">
        <f>SUM(Seznam_dokladu[[#This Row],[Částka bez DPH]:[DPH]])</f>
        <v>0</v>
      </c>
      <c r="K139" s="199"/>
      <c r="L13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0" spans="1:12" x14ac:dyDescent="0.25">
      <c r="A140" s="80">
        <f t="shared" si="1"/>
        <v>124</v>
      </c>
      <c r="B140" s="53"/>
      <c r="C140" s="53"/>
      <c r="D140" s="79"/>
      <c r="E140" s="53"/>
      <c r="F140" s="54"/>
      <c r="G140" s="53"/>
      <c r="H140" s="50"/>
      <c r="I140" s="50"/>
      <c r="J140" s="82">
        <f>SUM(Seznam_dokladu[[#This Row],[Částka bez DPH]:[DPH]])</f>
        <v>0</v>
      </c>
      <c r="K140" s="199"/>
      <c r="L14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1" spans="1:12" x14ac:dyDescent="0.25">
      <c r="A141" s="80">
        <f t="shared" si="1"/>
        <v>125</v>
      </c>
      <c r="B141" s="53"/>
      <c r="C141" s="53"/>
      <c r="D141" s="79"/>
      <c r="E141" s="53"/>
      <c r="F141" s="54"/>
      <c r="G141" s="53"/>
      <c r="H141" s="50"/>
      <c r="I141" s="50"/>
      <c r="J141" s="82">
        <f>SUM(Seznam_dokladu[[#This Row],[Částka bez DPH]:[DPH]])</f>
        <v>0</v>
      </c>
      <c r="K141" s="199"/>
      <c r="L14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2" spans="1:12" x14ac:dyDescent="0.25">
      <c r="A142" s="80">
        <f t="shared" si="1"/>
        <v>126</v>
      </c>
      <c r="B142" s="53"/>
      <c r="C142" s="53"/>
      <c r="D142" s="79"/>
      <c r="E142" s="53"/>
      <c r="F142" s="54"/>
      <c r="G142" s="53"/>
      <c r="H142" s="50"/>
      <c r="I142" s="50"/>
      <c r="J142" s="82">
        <f>SUM(Seznam_dokladu[[#This Row],[Částka bez DPH]:[DPH]])</f>
        <v>0</v>
      </c>
      <c r="K142" s="199"/>
      <c r="L14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3" spans="1:12" x14ac:dyDescent="0.25">
      <c r="A143" s="80">
        <f t="shared" si="1"/>
        <v>127</v>
      </c>
      <c r="B143" s="53"/>
      <c r="C143" s="53"/>
      <c r="D143" s="79"/>
      <c r="E143" s="53"/>
      <c r="F143" s="54"/>
      <c r="G143" s="53"/>
      <c r="H143" s="50"/>
      <c r="I143" s="50"/>
      <c r="J143" s="82">
        <f>SUM(Seznam_dokladu[[#This Row],[Částka bez DPH]:[DPH]])</f>
        <v>0</v>
      </c>
      <c r="K143" s="199"/>
      <c r="L14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4" spans="1:12" x14ac:dyDescent="0.25">
      <c r="A144" s="80">
        <f t="shared" si="1"/>
        <v>128</v>
      </c>
      <c r="B144" s="53"/>
      <c r="C144" s="53"/>
      <c r="D144" s="79"/>
      <c r="E144" s="53"/>
      <c r="F144" s="54"/>
      <c r="G144" s="53"/>
      <c r="H144" s="50"/>
      <c r="I144" s="50"/>
      <c r="J144" s="82">
        <f>SUM(Seznam_dokladu[[#This Row],[Částka bez DPH]:[DPH]])</f>
        <v>0</v>
      </c>
      <c r="K144" s="199"/>
      <c r="L14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5" spans="1:12" x14ac:dyDescent="0.25">
      <c r="A145" s="80">
        <f t="shared" ref="A145:A208" si="2">ROW()-16</f>
        <v>129</v>
      </c>
      <c r="B145" s="53"/>
      <c r="C145" s="53"/>
      <c r="D145" s="79"/>
      <c r="E145" s="53"/>
      <c r="F145" s="54"/>
      <c r="G145" s="53"/>
      <c r="H145" s="50"/>
      <c r="I145" s="50"/>
      <c r="J145" s="82">
        <f>SUM(Seznam_dokladu[[#This Row],[Částka bez DPH]:[DPH]])</f>
        <v>0</v>
      </c>
      <c r="K145" s="199"/>
      <c r="L14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6" spans="1:12" x14ac:dyDescent="0.25">
      <c r="A146" s="80">
        <f t="shared" si="2"/>
        <v>130</v>
      </c>
      <c r="B146" s="53"/>
      <c r="C146" s="53"/>
      <c r="D146" s="79"/>
      <c r="E146" s="53"/>
      <c r="F146" s="54"/>
      <c r="G146" s="53"/>
      <c r="H146" s="50"/>
      <c r="I146" s="50"/>
      <c r="J146" s="82">
        <f>SUM(Seznam_dokladu[[#This Row],[Částka bez DPH]:[DPH]])</f>
        <v>0</v>
      </c>
      <c r="K146" s="199"/>
      <c r="L14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7" spans="1:12" x14ac:dyDescent="0.25">
      <c r="A147" s="80">
        <f t="shared" si="2"/>
        <v>131</v>
      </c>
      <c r="B147" s="53"/>
      <c r="C147" s="53"/>
      <c r="D147" s="79"/>
      <c r="E147" s="53"/>
      <c r="F147" s="54"/>
      <c r="G147" s="53"/>
      <c r="H147" s="50"/>
      <c r="I147" s="50"/>
      <c r="J147" s="82">
        <f>SUM(Seznam_dokladu[[#This Row],[Částka bez DPH]:[DPH]])</f>
        <v>0</v>
      </c>
      <c r="K147" s="199"/>
      <c r="L14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8" spans="1:12" x14ac:dyDescent="0.25">
      <c r="A148" s="80">
        <f t="shared" si="2"/>
        <v>132</v>
      </c>
      <c r="B148" s="53"/>
      <c r="C148" s="53"/>
      <c r="D148" s="79"/>
      <c r="E148" s="53"/>
      <c r="F148" s="54"/>
      <c r="G148" s="53"/>
      <c r="H148" s="50"/>
      <c r="I148" s="50"/>
      <c r="J148" s="82">
        <f>SUM(Seznam_dokladu[[#This Row],[Částka bez DPH]:[DPH]])</f>
        <v>0</v>
      </c>
      <c r="K148" s="199"/>
      <c r="L14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49" spans="1:12" x14ac:dyDescent="0.25">
      <c r="A149" s="80">
        <f t="shared" si="2"/>
        <v>133</v>
      </c>
      <c r="B149" s="53"/>
      <c r="C149" s="53"/>
      <c r="D149" s="79"/>
      <c r="E149" s="53"/>
      <c r="F149" s="54"/>
      <c r="G149" s="53"/>
      <c r="H149" s="50"/>
      <c r="I149" s="50"/>
      <c r="J149" s="82">
        <f>SUM(Seznam_dokladu[[#This Row],[Částka bez DPH]:[DPH]])</f>
        <v>0</v>
      </c>
      <c r="K149" s="199"/>
      <c r="L14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0" spans="1:12" x14ac:dyDescent="0.25">
      <c r="A150" s="80">
        <f t="shared" si="2"/>
        <v>134</v>
      </c>
      <c r="B150" s="53"/>
      <c r="C150" s="53"/>
      <c r="D150" s="79"/>
      <c r="E150" s="53"/>
      <c r="F150" s="54"/>
      <c r="G150" s="53"/>
      <c r="H150" s="50"/>
      <c r="I150" s="50"/>
      <c r="J150" s="82">
        <f>SUM(Seznam_dokladu[[#This Row],[Částka bez DPH]:[DPH]])</f>
        <v>0</v>
      </c>
      <c r="K150" s="199"/>
      <c r="L15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1" spans="1:12" x14ac:dyDescent="0.25">
      <c r="A151" s="80">
        <f t="shared" si="2"/>
        <v>135</v>
      </c>
      <c r="B151" s="53"/>
      <c r="C151" s="53"/>
      <c r="D151" s="79"/>
      <c r="E151" s="53"/>
      <c r="F151" s="54"/>
      <c r="G151" s="53"/>
      <c r="H151" s="50"/>
      <c r="I151" s="50"/>
      <c r="J151" s="82">
        <f>SUM(Seznam_dokladu[[#This Row],[Částka bez DPH]:[DPH]])</f>
        <v>0</v>
      </c>
      <c r="K151" s="199"/>
      <c r="L15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2" spans="1:12" x14ac:dyDescent="0.25">
      <c r="A152" s="80">
        <f t="shared" si="2"/>
        <v>136</v>
      </c>
      <c r="B152" s="53"/>
      <c r="C152" s="53"/>
      <c r="D152" s="79"/>
      <c r="E152" s="53"/>
      <c r="F152" s="54"/>
      <c r="G152" s="53"/>
      <c r="H152" s="50"/>
      <c r="I152" s="50"/>
      <c r="J152" s="82">
        <f>SUM(Seznam_dokladu[[#This Row],[Částka bez DPH]:[DPH]])</f>
        <v>0</v>
      </c>
      <c r="K152" s="199"/>
      <c r="L15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3" spans="1:12" x14ac:dyDescent="0.25">
      <c r="A153" s="80">
        <f t="shared" si="2"/>
        <v>137</v>
      </c>
      <c r="B153" s="53"/>
      <c r="C153" s="53"/>
      <c r="D153" s="79"/>
      <c r="E153" s="53"/>
      <c r="F153" s="54"/>
      <c r="G153" s="53"/>
      <c r="H153" s="50"/>
      <c r="I153" s="50"/>
      <c r="J153" s="82">
        <f>SUM(Seznam_dokladu[[#This Row],[Částka bez DPH]:[DPH]])</f>
        <v>0</v>
      </c>
      <c r="K153" s="199"/>
      <c r="L15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4" spans="1:12" x14ac:dyDescent="0.25">
      <c r="A154" s="80">
        <f t="shared" si="2"/>
        <v>138</v>
      </c>
      <c r="B154" s="53"/>
      <c r="C154" s="53"/>
      <c r="D154" s="79"/>
      <c r="E154" s="53"/>
      <c r="F154" s="54"/>
      <c r="G154" s="53"/>
      <c r="H154" s="50"/>
      <c r="I154" s="50"/>
      <c r="J154" s="82">
        <f>SUM(Seznam_dokladu[[#This Row],[Částka bez DPH]:[DPH]])</f>
        <v>0</v>
      </c>
      <c r="K154" s="199"/>
      <c r="L15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5" spans="1:12" x14ac:dyDescent="0.25">
      <c r="A155" s="80">
        <f t="shared" si="2"/>
        <v>139</v>
      </c>
      <c r="B155" s="53"/>
      <c r="C155" s="53"/>
      <c r="D155" s="79"/>
      <c r="E155" s="53"/>
      <c r="F155" s="54"/>
      <c r="G155" s="53"/>
      <c r="H155" s="50"/>
      <c r="I155" s="50"/>
      <c r="J155" s="82">
        <f>SUM(Seznam_dokladu[[#This Row],[Částka bez DPH]:[DPH]])</f>
        <v>0</v>
      </c>
      <c r="K155" s="199"/>
      <c r="L15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6" spans="1:12" x14ac:dyDescent="0.25">
      <c r="A156" s="80">
        <f t="shared" si="2"/>
        <v>140</v>
      </c>
      <c r="B156" s="53"/>
      <c r="C156" s="53"/>
      <c r="D156" s="79"/>
      <c r="E156" s="53"/>
      <c r="F156" s="54"/>
      <c r="G156" s="53"/>
      <c r="H156" s="50"/>
      <c r="I156" s="50"/>
      <c r="J156" s="82">
        <f>SUM(Seznam_dokladu[[#This Row],[Částka bez DPH]:[DPH]])</f>
        <v>0</v>
      </c>
      <c r="K156" s="199"/>
      <c r="L15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7" spans="1:12" x14ac:dyDescent="0.25">
      <c r="A157" s="80">
        <f t="shared" si="2"/>
        <v>141</v>
      </c>
      <c r="B157" s="53"/>
      <c r="C157" s="53"/>
      <c r="D157" s="79"/>
      <c r="E157" s="53"/>
      <c r="F157" s="54"/>
      <c r="G157" s="53"/>
      <c r="H157" s="50"/>
      <c r="I157" s="50"/>
      <c r="J157" s="82">
        <f>SUM(Seznam_dokladu[[#This Row],[Částka bez DPH]:[DPH]])</f>
        <v>0</v>
      </c>
      <c r="K157" s="199"/>
      <c r="L15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8" spans="1:12" x14ac:dyDescent="0.25">
      <c r="A158" s="80">
        <f t="shared" si="2"/>
        <v>142</v>
      </c>
      <c r="B158" s="53"/>
      <c r="C158" s="53"/>
      <c r="D158" s="79"/>
      <c r="E158" s="53"/>
      <c r="F158" s="54"/>
      <c r="G158" s="53"/>
      <c r="H158" s="50"/>
      <c r="I158" s="50"/>
      <c r="J158" s="82">
        <f>SUM(Seznam_dokladu[[#This Row],[Částka bez DPH]:[DPH]])</f>
        <v>0</v>
      </c>
      <c r="K158" s="199"/>
      <c r="L15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59" spans="1:12" x14ac:dyDescent="0.25">
      <c r="A159" s="80">
        <f t="shared" si="2"/>
        <v>143</v>
      </c>
      <c r="B159" s="53"/>
      <c r="C159" s="53"/>
      <c r="D159" s="79"/>
      <c r="E159" s="53"/>
      <c r="F159" s="54"/>
      <c r="G159" s="53"/>
      <c r="H159" s="50"/>
      <c r="I159" s="50"/>
      <c r="J159" s="82">
        <f>SUM(Seznam_dokladu[[#This Row],[Částka bez DPH]:[DPH]])</f>
        <v>0</v>
      </c>
      <c r="K159" s="199"/>
      <c r="L15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0" spans="1:12" x14ac:dyDescent="0.25">
      <c r="A160" s="80">
        <f t="shared" si="2"/>
        <v>144</v>
      </c>
      <c r="B160" s="53"/>
      <c r="C160" s="53"/>
      <c r="D160" s="79"/>
      <c r="E160" s="53"/>
      <c r="F160" s="54"/>
      <c r="G160" s="53"/>
      <c r="H160" s="50"/>
      <c r="I160" s="50"/>
      <c r="J160" s="82">
        <f>SUM(Seznam_dokladu[[#This Row],[Částka bez DPH]:[DPH]])</f>
        <v>0</v>
      </c>
      <c r="K160" s="199"/>
      <c r="L16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1" spans="1:12" x14ac:dyDescent="0.25">
      <c r="A161" s="80">
        <f t="shared" si="2"/>
        <v>145</v>
      </c>
      <c r="B161" s="53"/>
      <c r="C161" s="53"/>
      <c r="D161" s="79"/>
      <c r="E161" s="53"/>
      <c r="F161" s="54"/>
      <c r="G161" s="53"/>
      <c r="H161" s="50"/>
      <c r="I161" s="50"/>
      <c r="J161" s="82">
        <f>SUM(Seznam_dokladu[[#This Row],[Částka bez DPH]:[DPH]])</f>
        <v>0</v>
      </c>
      <c r="K161" s="199"/>
      <c r="L16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2" spans="1:12" x14ac:dyDescent="0.25">
      <c r="A162" s="80">
        <f t="shared" si="2"/>
        <v>146</v>
      </c>
      <c r="B162" s="53"/>
      <c r="C162" s="53"/>
      <c r="D162" s="79"/>
      <c r="E162" s="53"/>
      <c r="F162" s="54"/>
      <c r="G162" s="53"/>
      <c r="H162" s="50"/>
      <c r="I162" s="50"/>
      <c r="J162" s="82">
        <f>SUM(Seznam_dokladu[[#This Row],[Částka bez DPH]:[DPH]])</f>
        <v>0</v>
      </c>
      <c r="K162" s="199"/>
      <c r="L16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3" spans="1:12" x14ac:dyDescent="0.25">
      <c r="A163" s="80">
        <f t="shared" si="2"/>
        <v>147</v>
      </c>
      <c r="B163" s="53"/>
      <c r="C163" s="53"/>
      <c r="D163" s="79"/>
      <c r="E163" s="53"/>
      <c r="F163" s="54"/>
      <c r="G163" s="53"/>
      <c r="H163" s="50"/>
      <c r="I163" s="50"/>
      <c r="J163" s="82">
        <f>SUM(Seznam_dokladu[[#This Row],[Částka bez DPH]:[DPH]])</f>
        <v>0</v>
      </c>
      <c r="K163" s="199"/>
      <c r="L16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4" spans="1:12" x14ac:dyDescent="0.25">
      <c r="A164" s="80">
        <f t="shared" si="2"/>
        <v>148</v>
      </c>
      <c r="B164" s="53"/>
      <c r="C164" s="53"/>
      <c r="D164" s="79"/>
      <c r="E164" s="53"/>
      <c r="F164" s="54"/>
      <c r="G164" s="53"/>
      <c r="H164" s="50"/>
      <c r="I164" s="50"/>
      <c r="J164" s="82">
        <f>SUM(Seznam_dokladu[[#This Row],[Částka bez DPH]:[DPH]])</f>
        <v>0</v>
      </c>
      <c r="K164" s="199"/>
      <c r="L16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5" spans="1:12" x14ac:dyDescent="0.25">
      <c r="A165" s="80">
        <f t="shared" si="2"/>
        <v>149</v>
      </c>
      <c r="B165" s="53"/>
      <c r="C165" s="53"/>
      <c r="D165" s="79"/>
      <c r="E165" s="53"/>
      <c r="F165" s="54"/>
      <c r="G165" s="53"/>
      <c r="H165" s="50"/>
      <c r="I165" s="50"/>
      <c r="J165" s="82">
        <f>SUM(Seznam_dokladu[[#This Row],[Částka bez DPH]:[DPH]])</f>
        <v>0</v>
      </c>
      <c r="K165" s="199"/>
      <c r="L16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6" spans="1:12" x14ac:dyDescent="0.25">
      <c r="A166" s="80">
        <f t="shared" si="2"/>
        <v>150</v>
      </c>
      <c r="B166" s="53"/>
      <c r="C166" s="53"/>
      <c r="D166" s="79"/>
      <c r="E166" s="53"/>
      <c r="F166" s="54"/>
      <c r="G166" s="53"/>
      <c r="H166" s="50"/>
      <c r="I166" s="50"/>
      <c r="J166" s="82">
        <f>SUM(Seznam_dokladu[[#This Row],[Částka bez DPH]:[DPH]])</f>
        <v>0</v>
      </c>
      <c r="K166" s="199"/>
      <c r="L16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7" spans="1:12" x14ac:dyDescent="0.25">
      <c r="A167" s="80">
        <f t="shared" si="2"/>
        <v>151</v>
      </c>
      <c r="B167" s="53"/>
      <c r="C167" s="53"/>
      <c r="D167" s="79"/>
      <c r="E167" s="53"/>
      <c r="F167" s="54"/>
      <c r="G167" s="53"/>
      <c r="H167" s="50"/>
      <c r="I167" s="50"/>
      <c r="J167" s="82">
        <f>SUM(Seznam_dokladu[[#This Row],[Částka bez DPH]:[DPH]])</f>
        <v>0</v>
      </c>
      <c r="K167" s="199"/>
      <c r="L16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8" spans="1:12" x14ac:dyDescent="0.25">
      <c r="A168" s="80">
        <f t="shared" si="2"/>
        <v>152</v>
      </c>
      <c r="B168" s="53"/>
      <c r="C168" s="53"/>
      <c r="D168" s="79"/>
      <c r="E168" s="53"/>
      <c r="F168" s="54"/>
      <c r="G168" s="53"/>
      <c r="H168" s="50"/>
      <c r="I168" s="50"/>
      <c r="J168" s="82">
        <f>SUM(Seznam_dokladu[[#This Row],[Částka bez DPH]:[DPH]])</f>
        <v>0</v>
      </c>
      <c r="K168" s="199"/>
      <c r="L16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69" spans="1:12" x14ac:dyDescent="0.25">
      <c r="A169" s="80">
        <f t="shared" si="2"/>
        <v>153</v>
      </c>
      <c r="B169" s="53"/>
      <c r="C169" s="53"/>
      <c r="D169" s="79"/>
      <c r="E169" s="53"/>
      <c r="F169" s="54"/>
      <c r="G169" s="53"/>
      <c r="H169" s="50"/>
      <c r="I169" s="50"/>
      <c r="J169" s="82">
        <f>SUM(Seznam_dokladu[[#This Row],[Částka bez DPH]:[DPH]])</f>
        <v>0</v>
      </c>
      <c r="K169" s="199"/>
      <c r="L16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0" spans="1:12" x14ac:dyDescent="0.25">
      <c r="A170" s="80">
        <f t="shared" si="2"/>
        <v>154</v>
      </c>
      <c r="B170" s="53"/>
      <c r="C170" s="53"/>
      <c r="D170" s="79"/>
      <c r="E170" s="53"/>
      <c r="F170" s="54"/>
      <c r="G170" s="53"/>
      <c r="H170" s="50"/>
      <c r="I170" s="50"/>
      <c r="J170" s="82">
        <f>SUM(Seznam_dokladu[[#This Row],[Částka bez DPH]:[DPH]])</f>
        <v>0</v>
      </c>
      <c r="K170" s="199"/>
      <c r="L17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1" spans="1:12" x14ac:dyDescent="0.25">
      <c r="A171" s="80">
        <f t="shared" si="2"/>
        <v>155</v>
      </c>
      <c r="B171" s="53"/>
      <c r="C171" s="53"/>
      <c r="D171" s="79"/>
      <c r="E171" s="53"/>
      <c r="F171" s="54"/>
      <c r="G171" s="53"/>
      <c r="H171" s="50"/>
      <c r="I171" s="50"/>
      <c r="J171" s="82">
        <f>SUM(Seznam_dokladu[[#This Row],[Částka bez DPH]:[DPH]])</f>
        <v>0</v>
      </c>
      <c r="K171" s="199"/>
      <c r="L17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2" spans="1:12" x14ac:dyDescent="0.25">
      <c r="A172" s="80">
        <f t="shared" si="2"/>
        <v>156</v>
      </c>
      <c r="B172" s="53"/>
      <c r="C172" s="53"/>
      <c r="D172" s="79"/>
      <c r="E172" s="53"/>
      <c r="F172" s="54"/>
      <c r="G172" s="53"/>
      <c r="H172" s="50"/>
      <c r="I172" s="50"/>
      <c r="J172" s="82">
        <f>SUM(Seznam_dokladu[[#This Row],[Částka bez DPH]:[DPH]])</f>
        <v>0</v>
      </c>
      <c r="K172" s="199"/>
      <c r="L17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3" spans="1:12" x14ac:dyDescent="0.25">
      <c r="A173" s="80">
        <f t="shared" si="2"/>
        <v>157</v>
      </c>
      <c r="B173" s="53"/>
      <c r="C173" s="53"/>
      <c r="D173" s="79"/>
      <c r="E173" s="53"/>
      <c r="F173" s="54"/>
      <c r="G173" s="53"/>
      <c r="H173" s="50"/>
      <c r="I173" s="50"/>
      <c r="J173" s="82">
        <f>SUM(Seznam_dokladu[[#This Row],[Částka bez DPH]:[DPH]])</f>
        <v>0</v>
      </c>
      <c r="K173" s="199"/>
      <c r="L17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4" spans="1:12" x14ac:dyDescent="0.25">
      <c r="A174" s="80">
        <f t="shared" si="2"/>
        <v>158</v>
      </c>
      <c r="B174" s="53"/>
      <c r="C174" s="53"/>
      <c r="D174" s="79"/>
      <c r="E174" s="53"/>
      <c r="F174" s="54"/>
      <c r="G174" s="53"/>
      <c r="H174" s="50"/>
      <c r="I174" s="50"/>
      <c r="J174" s="82">
        <f>SUM(Seznam_dokladu[[#This Row],[Částka bez DPH]:[DPH]])</f>
        <v>0</v>
      </c>
      <c r="K174" s="199"/>
      <c r="L17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5" spans="1:12" x14ac:dyDescent="0.25">
      <c r="A175" s="80">
        <f t="shared" si="2"/>
        <v>159</v>
      </c>
      <c r="B175" s="53"/>
      <c r="C175" s="53"/>
      <c r="D175" s="79"/>
      <c r="E175" s="53"/>
      <c r="F175" s="54"/>
      <c r="G175" s="53"/>
      <c r="H175" s="50"/>
      <c r="I175" s="50"/>
      <c r="J175" s="82">
        <f>SUM(Seznam_dokladu[[#This Row],[Částka bez DPH]:[DPH]])</f>
        <v>0</v>
      </c>
      <c r="K175" s="199"/>
      <c r="L17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6" spans="1:12" x14ac:dyDescent="0.25">
      <c r="A176" s="80">
        <f t="shared" si="2"/>
        <v>160</v>
      </c>
      <c r="B176" s="53"/>
      <c r="C176" s="53"/>
      <c r="D176" s="79"/>
      <c r="E176" s="53"/>
      <c r="F176" s="54"/>
      <c r="G176" s="53"/>
      <c r="H176" s="50"/>
      <c r="I176" s="50"/>
      <c r="J176" s="82">
        <f>SUM(Seznam_dokladu[[#This Row],[Částka bez DPH]:[DPH]])</f>
        <v>0</v>
      </c>
      <c r="K176" s="199"/>
      <c r="L17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7" spans="1:12" x14ac:dyDescent="0.25">
      <c r="A177" s="80">
        <f t="shared" si="2"/>
        <v>161</v>
      </c>
      <c r="B177" s="53"/>
      <c r="C177" s="53"/>
      <c r="D177" s="79"/>
      <c r="E177" s="53"/>
      <c r="F177" s="54"/>
      <c r="G177" s="53"/>
      <c r="H177" s="50"/>
      <c r="I177" s="50"/>
      <c r="J177" s="82">
        <f>SUM(Seznam_dokladu[[#This Row],[Částka bez DPH]:[DPH]])</f>
        <v>0</v>
      </c>
      <c r="K177" s="199"/>
      <c r="L17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8" spans="1:12" x14ac:dyDescent="0.25">
      <c r="A178" s="80">
        <f t="shared" si="2"/>
        <v>162</v>
      </c>
      <c r="B178" s="53"/>
      <c r="C178" s="53"/>
      <c r="D178" s="79"/>
      <c r="E178" s="53"/>
      <c r="F178" s="54"/>
      <c r="G178" s="53"/>
      <c r="H178" s="50"/>
      <c r="I178" s="50"/>
      <c r="J178" s="82">
        <f>SUM(Seznam_dokladu[[#This Row],[Částka bez DPH]:[DPH]])</f>
        <v>0</v>
      </c>
      <c r="K178" s="199"/>
      <c r="L17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79" spans="1:12" x14ac:dyDescent="0.25">
      <c r="A179" s="80">
        <f t="shared" si="2"/>
        <v>163</v>
      </c>
      <c r="B179" s="53"/>
      <c r="C179" s="53"/>
      <c r="D179" s="79"/>
      <c r="E179" s="53"/>
      <c r="F179" s="54"/>
      <c r="G179" s="53"/>
      <c r="H179" s="50"/>
      <c r="I179" s="50"/>
      <c r="J179" s="82">
        <f>SUM(Seznam_dokladu[[#This Row],[Částka bez DPH]:[DPH]])</f>
        <v>0</v>
      </c>
      <c r="K179" s="199"/>
      <c r="L17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0" spans="1:12" x14ac:dyDescent="0.25">
      <c r="A180" s="80">
        <f t="shared" si="2"/>
        <v>164</v>
      </c>
      <c r="B180" s="53"/>
      <c r="C180" s="53"/>
      <c r="D180" s="79"/>
      <c r="E180" s="53"/>
      <c r="F180" s="54"/>
      <c r="G180" s="53"/>
      <c r="H180" s="50"/>
      <c r="I180" s="50"/>
      <c r="J180" s="82">
        <f>SUM(Seznam_dokladu[[#This Row],[Částka bez DPH]:[DPH]])</f>
        <v>0</v>
      </c>
      <c r="K180" s="199"/>
      <c r="L18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1" spans="1:12" x14ac:dyDescent="0.25">
      <c r="A181" s="80">
        <f t="shared" si="2"/>
        <v>165</v>
      </c>
      <c r="B181" s="53"/>
      <c r="C181" s="53"/>
      <c r="D181" s="79"/>
      <c r="E181" s="53"/>
      <c r="F181" s="54"/>
      <c r="G181" s="53"/>
      <c r="H181" s="50"/>
      <c r="I181" s="50"/>
      <c r="J181" s="82">
        <f>SUM(Seznam_dokladu[[#This Row],[Částka bez DPH]:[DPH]])</f>
        <v>0</v>
      </c>
      <c r="K181" s="199"/>
      <c r="L18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2" spans="1:12" x14ac:dyDescent="0.25">
      <c r="A182" s="80">
        <f t="shared" si="2"/>
        <v>166</v>
      </c>
      <c r="B182" s="53"/>
      <c r="C182" s="53"/>
      <c r="D182" s="79"/>
      <c r="E182" s="53"/>
      <c r="F182" s="54"/>
      <c r="G182" s="53"/>
      <c r="H182" s="50"/>
      <c r="I182" s="50"/>
      <c r="J182" s="82">
        <f>SUM(Seznam_dokladu[[#This Row],[Částka bez DPH]:[DPH]])</f>
        <v>0</v>
      </c>
      <c r="K182" s="199"/>
      <c r="L18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3" spans="1:12" x14ac:dyDescent="0.25">
      <c r="A183" s="80">
        <f t="shared" si="2"/>
        <v>167</v>
      </c>
      <c r="B183" s="53"/>
      <c r="C183" s="53"/>
      <c r="D183" s="79"/>
      <c r="E183" s="53"/>
      <c r="F183" s="54"/>
      <c r="G183" s="53"/>
      <c r="H183" s="50"/>
      <c r="I183" s="50"/>
      <c r="J183" s="82">
        <f>SUM(Seznam_dokladu[[#This Row],[Částka bez DPH]:[DPH]])</f>
        <v>0</v>
      </c>
      <c r="K183" s="199"/>
      <c r="L18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4" spans="1:12" x14ac:dyDescent="0.25">
      <c r="A184" s="80">
        <f t="shared" si="2"/>
        <v>168</v>
      </c>
      <c r="B184" s="53"/>
      <c r="C184" s="53"/>
      <c r="D184" s="79"/>
      <c r="E184" s="53"/>
      <c r="F184" s="54"/>
      <c r="G184" s="53"/>
      <c r="H184" s="50"/>
      <c r="I184" s="50"/>
      <c r="J184" s="82">
        <f>SUM(Seznam_dokladu[[#This Row],[Částka bez DPH]:[DPH]])</f>
        <v>0</v>
      </c>
      <c r="K184" s="199"/>
      <c r="L18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5" spans="1:12" x14ac:dyDescent="0.25">
      <c r="A185" s="80">
        <f t="shared" si="2"/>
        <v>169</v>
      </c>
      <c r="B185" s="53"/>
      <c r="C185" s="53"/>
      <c r="D185" s="79"/>
      <c r="E185" s="53"/>
      <c r="F185" s="54"/>
      <c r="G185" s="53"/>
      <c r="H185" s="50"/>
      <c r="I185" s="50"/>
      <c r="J185" s="82">
        <f>SUM(Seznam_dokladu[[#This Row],[Částka bez DPH]:[DPH]])</f>
        <v>0</v>
      </c>
      <c r="K185" s="199"/>
      <c r="L18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6" spans="1:12" x14ac:dyDescent="0.25">
      <c r="A186" s="80">
        <f t="shared" si="2"/>
        <v>170</v>
      </c>
      <c r="B186" s="53"/>
      <c r="C186" s="53"/>
      <c r="D186" s="79"/>
      <c r="E186" s="53"/>
      <c r="F186" s="54"/>
      <c r="G186" s="53"/>
      <c r="H186" s="50"/>
      <c r="I186" s="50"/>
      <c r="J186" s="82">
        <f>SUM(Seznam_dokladu[[#This Row],[Částka bez DPH]:[DPH]])</f>
        <v>0</v>
      </c>
      <c r="K186" s="199"/>
      <c r="L18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7" spans="1:12" x14ac:dyDescent="0.25">
      <c r="A187" s="80">
        <f t="shared" si="2"/>
        <v>171</v>
      </c>
      <c r="B187" s="53"/>
      <c r="C187" s="53"/>
      <c r="D187" s="79"/>
      <c r="E187" s="53"/>
      <c r="F187" s="54"/>
      <c r="G187" s="53"/>
      <c r="H187" s="50"/>
      <c r="I187" s="50"/>
      <c r="J187" s="82">
        <f>SUM(Seznam_dokladu[[#This Row],[Částka bez DPH]:[DPH]])</f>
        <v>0</v>
      </c>
      <c r="K187" s="199"/>
      <c r="L18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8" spans="1:12" x14ac:dyDescent="0.25">
      <c r="A188" s="80">
        <f t="shared" si="2"/>
        <v>172</v>
      </c>
      <c r="B188" s="53"/>
      <c r="C188" s="53"/>
      <c r="D188" s="79"/>
      <c r="E188" s="53"/>
      <c r="F188" s="54"/>
      <c r="G188" s="53"/>
      <c r="H188" s="50"/>
      <c r="I188" s="50"/>
      <c r="J188" s="82">
        <f>SUM(Seznam_dokladu[[#This Row],[Částka bez DPH]:[DPH]])</f>
        <v>0</v>
      </c>
      <c r="K188" s="199"/>
      <c r="L18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89" spans="1:12" x14ac:dyDescent="0.25">
      <c r="A189" s="80">
        <f t="shared" si="2"/>
        <v>173</v>
      </c>
      <c r="B189" s="53"/>
      <c r="C189" s="53"/>
      <c r="D189" s="79"/>
      <c r="E189" s="53"/>
      <c r="F189" s="54"/>
      <c r="G189" s="53"/>
      <c r="H189" s="50"/>
      <c r="I189" s="50"/>
      <c r="J189" s="82">
        <f>SUM(Seznam_dokladu[[#This Row],[Částka bez DPH]:[DPH]])</f>
        <v>0</v>
      </c>
      <c r="K189" s="199"/>
      <c r="L18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0" spans="1:12" x14ac:dyDescent="0.25">
      <c r="A190" s="80">
        <f t="shared" si="2"/>
        <v>174</v>
      </c>
      <c r="B190" s="53"/>
      <c r="C190" s="53"/>
      <c r="D190" s="79"/>
      <c r="E190" s="53"/>
      <c r="F190" s="54"/>
      <c r="G190" s="53"/>
      <c r="H190" s="50"/>
      <c r="I190" s="50"/>
      <c r="J190" s="82">
        <f>SUM(Seznam_dokladu[[#This Row],[Částka bez DPH]:[DPH]])</f>
        <v>0</v>
      </c>
      <c r="K190" s="199"/>
      <c r="L19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1" spans="1:12" x14ac:dyDescent="0.25">
      <c r="A191" s="80">
        <f t="shared" si="2"/>
        <v>175</v>
      </c>
      <c r="B191" s="53"/>
      <c r="C191" s="53"/>
      <c r="D191" s="79"/>
      <c r="E191" s="53"/>
      <c r="F191" s="54"/>
      <c r="G191" s="53"/>
      <c r="H191" s="50"/>
      <c r="I191" s="50"/>
      <c r="J191" s="82">
        <f>SUM(Seznam_dokladu[[#This Row],[Částka bez DPH]:[DPH]])</f>
        <v>0</v>
      </c>
      <c r="K191" s="199"/>
      <c r="L19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2" spans="1:12" x14ac:dyDescent="0.25">
      <c r="A192" s="80">
        <f t="shared" si="2"/>
        <v>176</v>
      </c>
      <c r="B192" s="53"/>
      <c r="C192" s="53"/>
      <c r="D192" s="79"/>
      <c r="E192" s="53"/>
      <c r="F192" s="54"/>
      <c r="G192" s="53"/>
      <c r="H192" s="50"/>
      <c r="I192" s="50"/>
      <c r="J192" s="82">
        <f>SUM(Seznam_dokladu[[#This Row],[Částka bez DPH]:[DPH]])</f>
        <v>0</v>
      </c>
      <c r="K192" s="199"/>
      <c r="L19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3" spans="1:12" x14ac:dyDescent="0.25">
      <c r="A193" s="80">
        <f t="shared" si="2"/>
        <v>177</v>
      </c>
      <c r="B193" s="53"/>
      <c r="C193" s="53"/>
      <c r="D193" s="79"/>
      <c r="E193" s="53"/>
      <c r="F193" s="54"/>
      <c r="G193" s="53"/>
      <c r="H193" s="50"/>
      <c r="I193" s="50"/>
      <c r="J193" s="82">
        <f>SUM(Seznam_dokladu[[#This Row],[Částka bez DPH]:[DPH]])</f>
        <v>0</v>
      </c>
      <c r="K193" s="199"/>
      <c r="L19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4" spans="1:12" x14ac:dyDescent="0.25">
      <c r="A194" s="80">
        <f t="shared" si="2"/>
        <v>178</v>
      </c>
      <c r="B194" s="53"/>
      <c r="C194" s="53"/>
      <c r="D194" s="79"/>
      <c r="E194" s="53"/>
      <c r="F194" s="54"/>
      <c r="G194" s="53"/>
      <c r="H194" s="50"/>
      <c r="I194" s="50"/>
      <c r="J194" s="82">
        <f>SUM(Seznam_dokladu[[#This Row],[Částka bez DPH]:[DPH]])</f>
        <v>0</v>
      </c>
      <c r="K194" s="199"/>
      <c r="L19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5" spans="1:12" x14ac:dyDescent="0.25">
      <c r="A195" s="80">
        <f t="shared" si="2"/>
        <v>179</v>
      </c>
      <c r="B195" s="53"/>
      <c r="C195" s="53"/>
      <c r="D195" s="79"/>
      <c r="E195" s="53"/>
      <c r="F195" s="54"/>
      <c r="G195" s="53"/>
      <c r="H195" s="50"/>
      <c r="I195" s="50"/>
      <c r="J195" s="82">
        <f>SUM(Seznam_dokladu[[#This Row],[Částka bez DPH]:[DPH]])</f>
        <v>0</v>
      </c>
      <c r="K195" s="199"/>
      <c r="L19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6" spans="1:12" x14ac:dyDescent="0.25">
      <c r="A196" s="80">
        <f t="shared" si="2"/>
        <v>180</v>
      </c>
      <c r="B196" s="53"/>
      <c r="C196" s="53"/>
      <c r="D196" s="79"/>
      <c r="E196" s="53"/>
      <c r="F196" s="54"/>
      <c r="G196" s="53"/>
      <c r="H196" s="50"/>
      <c r="I196" s="50"/>
      <c r="J196" s="82">
        <f>SUM(Seznam_dokladu[[#This Row],[Částka bez DPH]:[DPH]])</f>
        <v>0</v>
      </c>
      <c r="K196" s="199"/>
      <c r="L19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7" spans="1:12" x14ac:dyDescent="0.25">
      <c r="A197" s="80">
        <f t="shared" si="2"/>
        <v>181</v>
      </c>
      <c r="B197" s="53"/>
      <c r="C197" s="53"/>
      <c r="D197" s="79"/>
      <c r="E197" s="53"/>
      <c r="F197" s="54"/>
      <c r="G197" s="53"/>
      <c r="H197" s="50"/>
      <c r="I197" s="50"/>
      <c r="J197" s="82">
        <f>SUM(Seznam_dokladu[[#This Row],[Částka bez DPH]:[DPH]])</f>
        <v>0</v>
      </c>
      <c r="K197" s="199"/>
      <c r="L19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8" spans="1:12" x14ac:dyDescent="0.25">
      <c r="A198" s="80">
        <f t="shared" si="2"/>
        <v>182</v>
      </c>
      <c r="B198" s="53"/>
      <c r="C198" s="53"/>
      <c r="D198" s="79"/>
      <c r="E198" s="53"/>
      <c r="F198" s="54"/>
      <c r="G198" s="53"/>
      <c r="H198" s="50"/>
      <c r="I198" s="50"/>
      <c r="J198" s="82">
        <f>SUM(Seznam_dokladu[[#This Row],[Částka bez DPH]:[DPH]])</f>
        <v>0</v>
      </c>
      <c r="K198" s="199"/>
      <c r="L19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199" spans="1:12" x14ac:dyDescent="0.25">
      <c r="A199" s="80">
        <f t="shared" si="2"/>
        <v>183</v>
      </c>
      <c r="B199" s="53"/>
      <c r="C199" s="53"/>
      <c r="D199" s="79"/>
      <c r="E199" s="53"/>
      <c r="F199" s="54"/>
      <c r="G199" s="53"/>
      <c r="H199" s="50"/>
      <c r="I199" s="50"/>
      <c r="J199" s="82">
        <f>SUM(Seznam_dokladu[[#This Row],[Částka bez DPH]:[DPH]])</f>
        <v>0</v>
      </c>
      <c r="K199" s="199"/>
      <c r="L19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0" spans="1:12" x14ac:dyDescent="0.25">
      <c r="A200" s="80">
        <f t="shared" si="2"/>
        <v>184</v>
      </c>
      <c r="B200" s="53"/>
      <c r="C200" s="53"/>
      <c r="D200" s="79"/>
      <c r="E200" s="53"/>
      <c r="F200" s="54"/>
      <c r="G200" s="53"/>
      <c r="H200" s="50"/>
      <c r="I200" s="50"/>
      <c r="J200" s="82">
        <f>SUM(Seznam_dokladu[[#This Row],[Částka bez DPH]:[DPH]])</f>
        <v>0</v>
      </c>
      <c r="K200" s="199"/>
      <c r="L20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1" spans="1:12" x14ac:dyDescent="0.25">
      <c r="A201" s="80">
        <f t="shared" si="2"/>
        <v>185</v>
      </c>
      <c r="B201" s="53"/>
      <c r="C201" s="53"/>
      <c r="D201" s="79"/>
      <c r="E201" s="53"/>
      <c r="F201" s="54"/>
      <c r="G201" s="53"/>
      <c r="H201" s="50"/>
      <c r="I201" s="50"/>
      <c r="J201" s="82">
        <f>SUM(Seznam_dokladu[[#This Row],[Částka bez DPH]:[DPH]])</f>
        <v>0</v>
      </c>
      <c r="K201" s="199"/>
      <c r="L20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2" spans="1:12" x14ac:dyDescent="0.25">
      <c r="A202" s="80">
        <f t="shared" si="2"/>
        <v>186</v>
      </c>
      <c r="B202" s="53"/>
      <c r="C202" s="53"/>
      <c r="D202" s="79"/>
      <c r="E202" s="53"/>
      <c r="F202" s="54"/>
      <c r="G202" s="53"/>
      <c r="H202" s="50"/>
      <c r="I202" s="50"/>
      <c r="J202" s="82">
        <f>SUM(Seznam_dokladu[[#This Row],[Částka bez DPH]:[DPH]])</f>
        <v>0</v>
      </c>
      <c r="K202" s="199"/>
      <c r="L20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3" spans="1:12" x14ac:dyDescent="0.25">
      <c r="A203" s="80">
        <f t="shared" si="2"/>
        <v>187</v>
      </c>
      <c r="B203" s="53"/>
      <c r="C203" s="53"/>
      <c r="D203" s="79"/>
      <c r="E203" s="53"/>
      <c r="F203" s="54"/>
      <c r="G203" s="53"/>
      <c r="H203" s="50"/>
      <c r="I203" s="50"/>
      <c r="J203" s="82">
        <f>SUM(Seznam_dokladu[[#This Row],[Částka bez DPH]:[DPH]])</f>
        <v>0</v>
      </c>
      <c r="K203" s="199"/>
      <c r="L20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4" spans="1:12" x14ac:dyDescent="0.25">
      <c r="A204" s="80">
        <f t="shared" si="2"/>
        <v>188</v>
      </c>
      <c r="B204" s="53"/>
      <c r="C204" s="53"/>
      <c r="D204" s="79"/>
      <c r="E204" s="53"/>
      <c r="F204" s="54"/>
      <c r="G204" s="53"/>
      <c r="H204" s="50"/>
      <c r="I204" s="50"/>
      <c r="J204" s="82">
        <f>SUM(Seznam_dokladu[[#This Row],[Částka bez DPH]:[DPH]])</f>
        <v>0</v>
      </c>
      <c r="K204" s="199"/>
      <c r="L20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5" spans="1:12" x14ac:dyDescent="0.25">
      <c r="A205" s="80">
        <f t="shared" si="2"/>
        <v>189</v>
      </c>
      <c r="B205" s="53"/>
      <c r="C205" s="53"/>
      <c r="D205" s="79"/>
      <c r="E205" s="53"/>
      <c r="F205" s="54"/>
      <c r="G205" s="53"/>
      <c r="H205" s="50"/>
      <c r="I205" s="50"/>
      <c r="J205" s="82">
        <f>SUM(Seznam_dokladu[[#This Row],[Částka bez DPH]:[DPH]])</f>
        <v>0</v>
      </c>
      <c r="K205" s="199"/>
      <c r="L20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6" spans="1:12" x14ac:dyDescent="0.25">
      <c r="A206" s="80">
        <f t="shared" si="2"/>
        <v>190</v>
      </c>
      <c r="B206" s="53"/>
      <c r="C206" s="53"/>
      <c r="D206" s="79"/>
      <c r="E206" s="53"/>
      <c r="F206" s="54"/>
      <c r="G206" s="53"/>
      <c r="H206" s="50"/>
      <c r="I206" s="50"/>
      <c r="J206" s="82">
        <f>SUM(Seznam_dokladu[[#This Row],[Částka bez DPH]:[DPH]])</f>
        <v>0</v>
      </c>
      <c r="K206" s="199"/>
      <c r="L20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7" spans="1:12" x14ac:dyDescent="0.25">
      <c r="A207" s="80">
        <f t="shared" si="2"/>
        <v>191</v>
      </c>
      <c r="B207" s="53"/>
      <c r="C207" s="53"/>
      <c r="D207" s="79"/>
      <c r="E207" s="53"/>
      <c r="F207" s="54"/>
      <c r="G207" s="53"/>
      <c r="H207" s="50"/>
      <c r="I207" s="50"/>
      <c r="J207" s="82">
        <f>SUM(Seznam_dokladu[[#This Row],[Částka bez DPH]:[DPH]])</f>
        <v>0</v>
      </c>
      <c r="K207" s="199"/>
      <c r="L20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8" spans="1:12" x14ac:dyDescent="0.25">
      <c r="A208" s="80">
        <f t="shared" si="2"/>
        <v>192</v>
      </c>
      <c r="B208" s="53"/>
      <c r="C208" s="53"/>
      <c r="D208" s="79"/>
      <c r="E208" s="53"/>
      <c r="F208" s="54"/>
      <c r="G208" s="53"/>
      <c r="H208" s="50"/>
      <c r="I208" s="50"/>
      <c r="J208" s="82">
        <f>SUM(Seznam_dokladu[[#This Row],[Částka bez DPH]:[DPH]])</f>
        <v>0</v>
      </c>
      <c r="K208" s="199"/>
      <c r="L20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09" spans="1:12" x14ac:dyDescent="0.25">
      <c r="A209" s="80">
        <f t="shared" ref="A209:A272" si="3">ROW()-16</f>
        <v>193</v>
      </c>
      <c r="B209" s="53"/>
      <c r="C209" s="53"/>
      <c r="D209" s="79"/>
      <c r="E209" s="53"/>
      <c r="F209" s="54"/>
      <c r="G209" s="53"/>
      <c r="H209" s="50"/>
      <c r="I209" s="50"/>
      <c r="J209" s="82">
        <f>SUM(Seznam_dokladu[[#This Row],[Částka bez DPH]:[DPH]])</f>
        <v>0</v>
      </c>
      <c r="K209" s="199"/>
      <c r="L20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0" spans="1:12" x14ac:dyDescent="0.25">
      <c r="A210" s="80">
        <f t="shared" si="3"/>
        <v>194</v>
      </c>
      <c r="B210" s="53"/>
      <c r="C210" s="53"/>
      <c r="D210" s="79"/>
      <c r="E210" s="53"/>
      <c r="F210" s="54"/>
      <c r="G210" s="53"/>
      <c r="H210" s="50"/>
      <c r="I210" s="50"/>
      <c r="J210" s="82">
        <f>SUM(Seznam_dokladu[[#This Row],[Částka bez DPH]:[DPH]])</f>
        <v>0</v>
      </c>
      <c r="K210" s="199"/>
      <c r="L21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1" spans="1:12" x14ac:dyDescent="0.25">
      <c r="A211" s="80">
        <f t="shared" si="3"/>
        <v>195</v>
      </c>
      <c r="B211" s="53"/>
      <c r="C211" s="53"/>
      <c r="D211" s="79"/>
      <c r="E211" s="53"/>
      <c r="F211" s="54"/>
      <c r="G211" s="53"/>
      <c r="H211" s="50"/>
      <c r="I211" s="50"/>
      <c r="J211" s="82">
        <f>SUM(Seznam_dokladu[[#This Row],[Částka bez DPH]:[DPH]])</f>
        <v>0</v>
      </c>
      <c r="K211" s="199"/>
      <c r="L21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2" spans="1:12" x14ac:dyDescent="0.25">
      <c r="A212" s="80">
        <f t="shared" si="3"/>
        <v>196</v>
      </c>
      <c r="B212" s="53"/>
      <c r="C212" s="53"/>
      <c r="D212" s="79"/>
      <c r="E212" s="53"/>
      <c r="F212" s="54"/>
      <c r="G212" s="53"/>
      <c r="H212" s="50"/>
      <c r="I212" s="50"/>
      <c r="J212" s="82">
        <f>SUM(Seznam_dokladu[[#This Row],[Částka bez DPH]:[DPH]])</f>
        <v>0</v>
      </c>
      <c r="K212" s="199"/>
      <c r="L21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3" spans="1:12" x14ac:dyDescent="0.25">
      <c r="A213" s="80">
        <f t="shared" si="3"/>
        <v>197</v>
      </c>
      <c r="B213" s="53"/>
      <c r="C213" s="53"/>
      <c r="D213" s="79"/>
      <c r="E213" s="53"/>
      <c r="F213" s="54"/>
      <c r="G213" s="53"/>
      <c r="H213" s="50"/>
      <c r="I213" s="50"/>
      <c r="J213" s="82">
        <f>SUM(Seznam_dokladu[[#This Row],[Částka bez DPH]:[DPH]])</f>
        <v>0</v>
      </c>
      <c r="K213" s="199"/>
      <c r="L21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4" spans="1:12" x14ac:dyDescent="0.25">
      <c r="A214" s="80">
        <f t="shared" si="3"/>
        <v>198</v>
      </c>
      <c r="B214" s="53"/>
      <c r="C214" s="53"/>
      <c r="D214" s="79"/>
      <c r="E214" s="53"/>
      <c r="F214" s="54"/>
      <c r="G214" s="53"/>
      <c r="H214" s="50"/>
      <c r="I214" s="50"/>
      <c r="J214" s="82">
        <f>SUM(Seznam_dokladu[[#This Row],[Částka bez DPH]:[DPH]])</f>
        <v>0</v>
      </c>
      <c r="K214" s="199"/>
      <c r="L21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5" spans="1:12" x14ac:dyDescent="0.25">
      <c r="A215" s="80">
        <f t="shared" si="3"/>
        <v>199</v>
      </c>
      <c r="B215" s="53"/>
      <c r="C215" s="53"/>
      <c r="D215" s="79"/>
      <c r="E215" s="53"/>
      <c r="F215" s="54"/>
      <c r="G215" s="53"/>
      <c r="H215" s="50"/>
      <c r="I215" s="50"/>
      <c r="J215" s="82">
        <f>SUM(Seznam_dokladu[[#This Row],[Částka bez DPH]:[DPH]])</f>
        <v>0</v>
      </c>
      <c r="K215" s="199"/>
      <c r="L21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6" spans="1:12" x14ac:dyDescent="0.25">
      <c r="A216" s="80">
        <f t="shared" si="3"/>
        <v>200</v>
      </c>
      <c r="B216" s="53"/>
      <c r="C216" s="53"/>
      <c r="D216" s="79"/>
      <c r="E216" s="53"/>
      <c r="F216" s="54"/>
      <c r="G216" s="53"/>
      <c r="H216" s="50"/>
      <c r="I216" s="50"/>
      <c r="J216" s="82">
        <f>SUM(Seznam_dokladu[[#This Row],[Částka bez DPH]:[DPH]])</f>
        <v>0</v>
      </c>
      <c r="K216" s="199"/>
      <c r="L21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7" spans="1:12" x14ac:dyDescent="0.25">
      <c r="A217" s="80">
        <f t="shared" si="3"/>
        <v>201</v>
      </c>
      <c r="B217" s="53"/>
      <c r="C217" s="53"/>
      <c r="D217" s="79"/>
      <c r="E217" s="53"/>
      <c r="F217" s="54"/>
      <c r="G217" s="53"/>
      <c r="H217" s="50"/>
      <c r="I217" s="50"/>
      <c r="J217" s="82">
        <f>SUM(Seznam_dokladu[[#This Row],[Částka bez DPH]:[DPH]])</f>
        <v>0</v>
      </c>
      <c r="K217" s="199"/>
      <c r="L21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8" spans="1:12" x14ac:dyDescent="0.25">
      <c r="A218" s="80">
        <f t="shared" si="3"/>
        <v>202</v>
      </c>
      <c r="B218" s="53"/>
      <c r="C218" s="53"/>
      <c r="D218" s="79"/>
      <c r="E218" s="53"/>
      <c r="F218" s="54"/>
      <c r="G218" s="53"/>
      <c r="H218" s="50"/>
      <c r="I218" s="50"/>
      <c r="J218" s="82">
        <f>SUM(Seznam_dokladu[[#This Row],[Částka bez DPH]:[DPH]])</f>
        <v>0</v>
      </c>
      <c r="K218" s="199"/>
      <c r="L21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19" spans="1:12" x14ac:dyDescent="0.25">
      <c r="A219" s="80">
        <f t="shared" si="3"/>
        <v>203</v>
      </c>
      <c r="B219" s="53"/>
      <c r="C219" s="53"/>
      <c r="D219" s="79"/>
      <c r="E219" s="53"/>
      <c r="F219" s="54"/>
      <c r="G219" s="53"/>
      <c r="H219" s="50"/>
      <c r="I219" s="50"/>
      <c r="J219" s="82">
        <f>SUM(Seznam_dokladu[[#This Row],[Částka bez DPH]:[DPH]])</f>
        <v>0</v>
      </c>
      <c r="K219" s="199"/>
      <c r="L21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0" spans="1:12" x14ac:dyDescent="0.25">
      <c r="A220" s="80">
        <f t="shared" si="3"/>
        <v>204</v>
      </c>
      <c r="B220" s="53"/>
      <c r="C220" s="53"/>
      <c r="D220" s="79"/>
      <c r="E220" s="53"/>
      <c r="F220" s="54"/>
      <c r="G220" s="53"/>
      <c r="H220" s="50"/>
      <c r="I220" s="50"/>
      <c r="J220" s="82">
        <f>SUM(Seznam_dokladu[[#This Row],[Částka bez DPH]:[DPH]])</f>
        <v>0</v>
      </c>
      <c r="K220" s="199"/>
      <c r="L22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1" spans="1:12" x14ac:dyDescent="0.25">
      <c r="A221" s="80">
        <f t="shared" si="3"/>
        <v>205</v>
      </c>
      <c r="B221" s="53"/>
      <c r="C221" s="53"/>
      <c r="D221" s="79"/>
      <c r="E221" s="53"/>
      <c r="F221" s="54"/>
      <c r="G221" s="53"/>
      <c r="H221" s="50"/>
      <c r="I221" s="50"/>
      <c r="J221" s="82">
        <f>SUM(Seznam_dokladu[[#This Row],[Částka bez DPH]:[DPH]])</f>
        <v>0</v>
      </c>
      <c r="K221" s="199"/>
      <c r="L22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2" spans="1:12" x14ac:dyDescent="0.25">
      <c r="A222" s="80">
        <f t="shared" si="3"/>
        <v>206</v>
      </c>
      <c r="B222" s="53"/>
      <c r="C222" s="53"/>
      <c r="D222" s="79"/>
      <c r="E222" s="53"/>
      <c r="F222" s="54"/>
      <c r="G222" s="53"/>
      <c r="H222" s="50"/>
      <c r="I222" s="50"/>
      <c r="J222" s="82">
        <f>SUM(Seznam_dokladu[[#This Row],[Částka bez DPH]:[DPH]])</f>
        <v>0</v>
      </c>
      <c r="K222" s="199"/>
      <c r="L22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3" spans="1:12" x14ac:dyDescent="0.25">
      <c r="A223" s="80">
        <f t="shared" si="3"/>
        <v>207</v>
      </c>
      <c r="B223" s="53"/>
      <c r="C223" s="53"/>
      <c r="D223" s="79"/>
      <c r="E223" s="53"/>
      <c r="F223" s="54"/>
      <c r="G223" s="53"/>
      <c r="H223" s="50"/>
      <c r="I223" s="50"/>
      <c r="J223" s="82">
        <f>SUM(Seznam_dokladu[[#This Row],[Částka bez DPH]:[DPH]])</f>
        <v>0</v>
      </c>
      <c r="K223" s="199"/>
      <c r="L22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4" spans="1:12" x14ac:dyDescent="0.25">
      <c r="A224" s="80">
        <f t="shared" si="3"/>
        <v>208</v>
      </c>
      <c r="B224" s="53"/>
      <c r="C224" s="53"/>
      <c r="D224" s="79"/>
      <c r="E224" s="53"/>
      <c r="F224" s="54"/>
      <c r="G224" s="53"/>
      <c r="H224" s="50"/>
      <c r="I224" s="50"/>
      <c r="J224" s="82">
        <f>SUM(Seznam_dokladu[[#This Row],[Částka bez DPH]:[DPH]])</f>
        <v>0</v>
      </c>
      <c r="K224" s="199"/>
      <c r="L22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5" spans="1:12" x14ac:dyDescent="0.25">
      <c r="A225" s="80">
        <f t="shared" si="3"/>
        <v>209</v>
      </c>
      <c r="B225" s="53"/>
      <c r="C225" s="53"/>
      <c r="D225" s="79"/>
      <c r="E225" s="53"/>
      <c r="F225" s="54"/>
      <c r="G225" s="53"/>
      <c r="H225" s="50"/>
      <c r="I225" s="50"/>
      <c r="J225" s="82">
        <f>SUM(Seznam_dokladu[[#This Row],[Částka bez DPH]:[DPH]])</f>
        <v>0</v>
      </c>
      <c r="K225" s="199"/>
      <c r="L22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6" spans="1:12" x14ac:dyDescent="0.25">
      <c r="A226" s="80">
        <f t="shared" si="3"/>
        <v>210</v>
      </c>
      <c r="B226" s="53"/>
      <c r="C226" s="53"/>
      <c r="D226" s="79"/>
      <c r="E226" s="53"/>
      <c r="F226" s="54"/>
      <c r="G226" s="53"/>
      <c r="H226" s="50"/>
      <c r="I226" s="50"/>
      <c r="J226" s="82">
        <f>SUM(Seznam_dokladu[[#This Row],[Částka bez DPH]:[DPH]])</f>
        <v>0</v>
      </c>
      <c r="K226" s="199"/>
      <c r="L22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7" spans="1:12" x14ac:dyDescent="0.25">
      <c r="A227" s="80">
        <f t="shared" si="3"/>
        <v>211</v>
      </c>
      <c r="B227" s="53"/>
      <c r="C227" s="53"/>
      <c r="D227" s="79"/>
      <c r="E227" s="53"/>
      <c r="F227" s="54"/>
      <c r="G227" s="53"/>
      <c r="H227" s="50"/>
      <c r="I227" s="50"/>
      <c r="J227" s="82">
        <f>SUM(Seznam_dokladu[[#This Row],[Částka bez DPH]:[DPH]])</f>
        <v>0</v>
      </c>
      <c r="K227" s="199"/>
      <c r="L22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8" spans="1:12" x14ac:dyDescent="0.25">
      <c r="A228" s="80">
        <f t="shared" si="3"/>
        <v>212</v>
      </c>
      <c r="B228" s="53"/>
      <c r="C228" s="53"/>
      <c r="D228" s="79"/>
      <c r="E228" s="53"/>
      <c r="F228" s="54"/>
      <c r="G228" s="53"/>
      <c r="H228" s="50"/>
      <c r="I228" s="50"/>
      <c r="J228" s="82">
        <f>SUM(Seznam_dokladu[[#This Row],[Částka bez DPH]:[DPH]])</f>
        <v>0</v>
      </c>
      <c r="K228" s="199"/>
      <c r="L22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29" spans="1:12" x14ac:dyDescent="0.25">
      <c r="A229" s="80">
        <f t="shared" si="3"/>
        <v>213</v>
      </c>
      <c r="B229" s="53"/>
      <c r="C229" s="53"/>
      <c r="D229" s="79"/>
      <c r="E229" s="53"/>
      <c r="F229" s="54"/>
      <c r="G229" s="53"/>
      <c r="H229" s="50"/>
      <c r="I229" s="50"/>
      <c r="J229" s="82">
        <f>SUM(Seznam_dokladu[[#This Row],[Částka bez DPH]:[DPH]])</f>
        <v>0</v>
      </c>
      <c r="K229" s="199"/>
      <c r="L22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0" spans="1:12" x14ac:dyDescent="0.25">
      <c r="A230" s="80">
        <f t="shared" si="3"/>
        <v>214</v>
      </c>
      <c r="B230" s="53"/>
      <c r="C230" s="53"/>
      <c r="D230" s="79"/>
      <c r="E230" s="53"/>
      <c r="F230" s="54"/>
      <c r="G230" s="53"/>
      <c r="H230" s="50"/>
      <c r="I230" s="50"/>
      <c r="J230" s="82">
        <f>SUM(Seznam_dokladu[[#This Row],[Částka bez DPH]:[DPH]])</f>
        <v>0</v>
      </c>
      <c r="K230" s="199"/>
      <c r="L23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1" spans="1:12" x14ac:dyDescent="0.25">
      <c r="A231" s="80">
        <f t="shared" si="3"/>
        <v>215</v>
      </c>
      <c r="B231" s="53"/>
      <c r="C231" s="53"/>
      <c r="D231" s="79"/>
      <c r="E231" s="53"/>
      <c r="F231" s="54"/>
      <c r="G231" s="53"/>
      <c r="H231" s="50"/>
      <c r="I231" s="50"/>
      <c r="J231" s="82">
        <f>SUM(Seznam_dokladu[[#This Row],[Částka bez DPH]:[DPH]])</f>
        <v>0</v>
      </c>
      <c r="K231" s="199"/>
      <c r="L23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2" spans="1:12" x14ac:dyDescent="0.25">
      <c r="A232" s="80">
        <f t="shared" si="3"/>
        <v>216</v>
      </c>
      <c r="B232" s="53"/>
      <c r="C232" s="53"/>
      <c r="D232" s="79"/>
      <c r="E232" s="53"/>
      <c r="F232" s="54"/>
      <c r="G232" s="53"/>
      <c r="H232" s="50"/>
      <c r="I232" s="50"/>
      <c r="J232" s="82">
        <f>SUM(Seznam_dokladu[[#This Row],[Částka bez DPH]:[DPH]])</f>
        <v>0</v>
      </c>
      <c r="K232" s="199"/>
      <c r="L23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3" spans="1:12" x14ac:dyDescent="0.25">
      <c r="A233" s="80">
        <f t="shared" si="3"/>
        <v>217</v>
      </c>
      <c r="B233" s="53"/>
      <c r="C233" s="53"/>
      <c r="D233" s="79"/>
      <c r="E233" s="53"/>
      <c r="F233" s="54"/>
      <c r="G233" s="53"/>
      <c r="H233" s="50"/>
      <c r="I233" s="50"/>
      <c r="J233" s="82">
        <f>SUM(Seznam_dokladu[[#This Row],[Částka bez DPH]:[DPH]])</f>
        <v>0</v>
      </c>
      <c r="K233" s="199"/>
      <c r="L23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4" spans="1:12" x14ac:dyDescent="0.25">
      <c r="A234" s="80">
        <f t="shared" si="3"/>
        <v>218</v>
      </c>
      <c r="B234" s="53"/>
      <c r="C234" s="53"/>
      <c r="D234" s="79"/>
      <c r="E234" s="53"/>
      <c r="F234" s="54"/>
      <c r="G234" s="53"/>
      <c r="H234" s="50"/>
      <c r="I234" s="50"/>
      <c r="J234" s="82">
        <f>SUM(Seznam_dokladu[[#This Row],[Částka bez DPH]:[DPH]])</f>
        <v>0</v>
      </c>
      <c r="K234" s="199"/>
      <c r="L23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5" spans="1:12" x14ac:dyDescent="0.25">
      <c r="A235" s="80">
        <f t="shared" si="3"/>
        <v>219</v>
      </c>
      <c r="B235" s="53"/>
      <c r="C235" s="53"/>
      <c r="D235" s="79"/>
      <c r="E235" s="53"/>
      <c r="F235" s="54"/>
      <c r="G235" s="53"/>
      <c r="H235" s="50"/>
      <c r="I235" s="50"/>
      <c r="J235" s="82">
        <f>SUM(Seznam_dokladu[[#This Row],[Částka bez DPH]:[DPH]])</f>
        <v>0</v>
      </c>
      <c r="K235" s="199"/>
      <c r="L23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6" spans="1:12" x14ac:dyDescent="0.25">
      <c r="A236" s="80">
        <f t="shared" si="3"/>
        <v>220</v>
      </c>
      <c r="B236" s="53"/>
      <c r="C236" s="53"/>
      <c r="D236" s="79"/>
      <c r="E236" s="53"/>
      <c r="F236" s="54"/>
      <c r="G236" s="53"/>
      <c r="H236" s="50"/>
      <c r="I236" s="50"/>
      <c r="J236" s="82">
        <f>SUM(Seznam_dokladu[[#This Row],[Částka bez DPH]:[DPH]])</f>
        <v>0</v>
      </c>
      <c r="K236" s="199"/>
      <c r="L23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7" spans="1:12" x14ac:dyDescent="0.25">
      <c r="A237" s="80">
        <f t="shared" si="3"/>
        <v>221</v>
      </c>
      <c r="B237" s="53"/>
      <c r="C237" s="53"/>
      <c r="D237" s="79"/>
      <c r="E237" s="53"/>
      <c r="F237" s="54"/>
      <c r="G237" s="53"/>
      <c r="H237" s="50"/>
      <c r="I237" s="50"/>
      <c r="J237" s="82">
        <f>SUM(Seznam_dokladu[[#This Row],[Částka bez DPH]:[DPH]])</f>
        <v>0</v>
      </c>
      <c r="K237" s="199"/>
      <c r="L23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8" spans="1:12" x14ac:dyDescent="0.25">
      <c r="A238" s="80">
        <f t="shared" si="3"/>
        <v>222</v>
      </c>
      <c r="B238" s="53"/>
      <c r="C238" s="53"/>
      <c r="D238" s="79"/>
      <c r="E238" s="53"/>
      <c r="F238" s="54"/>
      <c r="G238" s="53"/>
      <c r="H238" s="50"/>
      <c r="I238" s="50"/>
      <c r="J238" s="82">
        <f>SUM(Seznam_dokladu[[#This Row],[Částka bez DPH]:[DPH]])</f>
        <v>0</v>
      </c>
      <c r="K238" s="199"/>
      <c r="L23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39" spans="1:12" x14ac:dyDescent="0.25">
      <c r="A239" s="80">
        <f t="shared" si="3"/>
        <v>223</v>
      </c>
      <c r="B239" s="53"/>
      <c r="C239" s="53"/>
      <c r="D239" s="79"/>
      <c r="E239" s="53"/>
      <c r="F239" s="54"/>
      <c r="G239" s="53"/>
      <c r="H239" s="50"/>
      <c r="I239" s="50"/>
      <c r="J239" s="82">
        <f>SUM(Seznam_dokladu[[#This Row],[Částka bez DPH]:[DPH]])</f>
        <v>0</v>
      </c>
      <c r="K239" s="199"/>
      <c r="L23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0" spans="1:12" x14ac:dyDescent="0.25">
      <c r="A240" s="80">
        <f t="shared" si="3"/>
        <v>224</v>
      </c>
      <c r="B240" s="53"/>
      <c r="C240" s="53"/>
      <c r="D240" s="79"/>
      <c r="E240" s="53"/>
      <c r="F240" s="54"/>
      <c r="G240" s="53"/>
      <c r="H240" s="50"/>
      <c r="I240" s="50"/>
      <c r="J240" s="82">
        <f>SUM(Seznam_dokladu[[#This Row],[Částka bez DPH]:[DPH]])</f>
        <v>0</v>
      </c>
      <c r="K240" s="199"/>
      <c r="L24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1" spans="1:12" x14ac:dyDescent="0.25">
      <c r="A241" s="80">
        <f t="shared" si="3"/>
        <v>225</v>
      </c>
      <c r="B241" s="53"/>
      <c r="C241" s="53"/>
      <c r="D241" s="79"/>
      <c r="E241" s="53"/>
      <c r="F241" s="54"/>
      <c r="G241" s="53"/>
      <c r="H241" s="50"/>
      <c r="I241" s="50"/>
      <c r="J241" s="82">
        <f>SUM(Seznam_dokladu[[#This Row],[Částka bez DPH]:[DPH]])</f>
        <v>0</v>
      </c>
      <c r="K241" s="199"/>
      <c r="L24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2" spans="1:12" x14ac:dyDescent="0.25">
      <c r="A242" s="80">
        <f t="shared" si="3"/>
        <v>226</v>
      </c>
      <c r="B242" s="53"/>
      <c r="C242" s="53"/>
      <c r="D242" s="79"/>
      <c r="E242" s="53"/>
      <c r="F242" s="54"/>
      <c r="G242" s="53"/>
      <c r="H242" s="50"/>
      <c r="I242" s="50"/>
      <c r="J242" s="82">
        <f>SUM(Seznam_dokladu[[#This Row],[Částka bez DPH]:[DPH]])</f>
        <v>0</v>
      </c>
      <c r="K242" s="199"/>
      <c r="L24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3" spans="1:12" x14ac:dyDescent="0.25">
      <c r="A243" s="80">
        <f t="shared" si="3"/>
        <v>227</v>
      </c>
      <c r="B243" s="53"/>
      <c r="C243" s="53"/>
      <c r="D243" s="79"/>
      <c r="E243" s="53"/>
      <c r="F243" s="54"/>
      <c r="G243" s="53"/>
      <c r="H243" s="50"/>
      <c r="I243" s="50"/>
      <c r="J243" s="82">
        <f>SUM(Seznam_dokladu[[#This Row],[Částka bez DPH]:[DPH]])</f>
        <v>0</v>
      </c>
      <c r="K243" s="199"/>
      <c r="L24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4" spans="1:12" x14ac:dyDescent="0.25">
      <c r="A244" s="80">
        <f t="shared" si="3"/>
        <v>228</v>
      </c>
      <c r="B244" s="53"/>
      <c r="C244" s="53"/>
      <c r="D244" s="79"/>
      <c r="E244" s="53"/>
      <c r="F244" s="54"/>
      <c r="G244" s="53"/>
      <c r="H244" s="50"/>
      <c r="I244" s="50"/>
      <c r="J244" s="82">
        <f>SUM(Seznam_dokladu[[#This Row],[Částka bez DPH]:[DPH]])</f>
        <v>0</v>
      </c>
      <c r="K244" s="199"/>
      <c r="L24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5" spans="1:12" x14ac:dyDescent="0.25">
      <c r="A245" s="80">
        <f t="shared" si="3"/>
        <v>229</v>
      </c>
      <c r="B245" s="53"/>
      <c r="C245" s="53"/>
      <c r="D245" s="79"/>
      <c r="E245" s="53"/>
      <c r="F245" s="54"/>
      <c r="G245" s="53"/>
      <c r="H245" s="50"/>
      <c r="I245" s="50"/>
      <c r="J245" s="82">
        <f>SUM(Seznam_dokladu[[#This Row],[Částka bez DPH]:[DPH]])</f>
        <v>0</v>
      </c>
      <c r="K245" s="199"/>
      <c r="L24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6" spans="1:12" x14ac:dyDescent="0.25">
      <c r="A246" s="80">
        <f t="shared" si="3"/>
        <v>230</v>
      </c>
      <c r="B246" s="53"/>
      <c r="C246" s="53"/>
      <c r="D246" s="79"/>
      <c r="E246" s="53"/>
      <c r="F246" s="54"/>
      <c r="G246" s="53"/>
      <c r="H246" s="50"/>
      <c r="I246" s="50"/>
      <c r="J246" s="82">
        <f>SUM(Seznam_dokladu[[#This Row],[Částka bez DPH]:[DPH]])</f>
        <v>0</v>
      </c>
      <c r="K246" s="199"/>
      <c r="L24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7" spans="1:12" x14ac:dyDescent="0.25">
      <c r="A247" s="80">
        <f t="shared" si="3"/>
        <v>231</v>
      </c>
      <c r="B247" s="53"/>
      <c r="C247" s="53"/>
      <c r="D247" s="79"/>
      <c r="E247" s="53"/>
      <c r="F247" s="54"/>
      <c r="G247" s="53"/>
      <c r="H247" s="50"/>
      <c r="I247" s="50"/>
      <c r="J247" s="82">
        <f>SUM(Seznam_dokladu[[#This Row],[Částka bez DPH]:[DPH]])</f>
        <v>0</v>
      </c>
      <c r="K247" s="199"/>
      <c r="L24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8" spans="1:12" x14ac:dyDescent="0.25">
      <c r="A248" s="80">
        <f t="shared" si="3"/>
        <v>232</v>
      </c>
      <c r="B248" s="53"/>
      <c r="C248" s="53"/>
      <c r="D248" s="79"/>
      <c r="E248" s="53"/>
      <c r="F248" s="54"/>
      <c r="G248" s="53"/>
      <c r="H248" s="50"/>
      <c r="I248" s="50"/>
      <c r="J248" s="82">
        <f>SUM(Seznam_dokladu[[#This Row],[Částka bez DPH]:[DPH]])</f>
        <v>0</v>
      </c>
      <c r="K248" s="199"/>
      <c r="L24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49" spans="1:12" x14ac:dyDescent="0.25">
      <c r="A249" s="80">
        <f t="shared" si="3"/>
        <v>233</v>
      </c>
      <c r="B249" s="53"/>
      <c r="C249" s="53"/>
      <c r="D249" s="79"/>
      <c r="E249" s="53"/>
      <c r="F249" s="54"/>
      <c r="G249" s="53"/>
      <c r="H249" s="50"/>
      <c r="I249" s="50"/>
      <c r="J249" s="82">
        <f>SUM(Seznam_dokladu[[#This Row],[Částka bez DPH]:[DPH]])</f>
        <v>0</v>
      </c>
      <c r="K249" s="199"/>
      <c r="L24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0" spans="1:12" x14ac:dyDescent="0.25">
      <c r="A250" s="80">
        <f t="shared" si="3"/>
        <v>234</v>
      </c>
      <c r="B250" s="53"/>
      <c r="C250" s="53"/>
      <c r="D250" s="79"/>
      <c r="E250" s="53"/>
      <c r="F250" s="54"/>
      <c r="G250" s="53"/>
      <c r="H250" s="50"/>
      <c r="I250" s="50"/>
      <c r="J250" s="82">
        <f>SUM(Seznam_dokladu[[#This Row],[Částka bez DPH]:[DPH]])</f>
        <v>0</v>
      </c>
      <c r="K250" s="199"/>
      <c r="L25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1" spans="1:12" x14ac:dyDescent="0.25">
      <c r="A251" s="80">
        <f t="shared" si="3"/>
        <v>235</v>
      </c>
      <c r="B251" s="53"/>
      <c r="C251" s="53"/>
      <c r="D251" s="79"/>
      <c r="E251" s="53"/>
      <c r="F251" s="54"/>
      <c r="G251" s="53"/>
      <c r="H251" s="50"/>
      <c r="I251" s="50"/>
      <c r="J251" s="82">
        <f>SUM(Seznam_dokladu[[#This Row],[Částka bez DPH]:[DPH]])</f>
        <v>0</v>
      </c>
      <c r="K251" s="199"/>
      <c r="L25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2" spans="1:12" x14ac:dyDescent="0.25">
      <c r="A252" s="80">
        <f t="shared" si="3"/>
        <v>236</v>
      </c>
      <c r="B252" s="53"/>
      <c r="C252" s="53"/>
      <c r="D252" s="79"/>
      <c r="E252" s="53"/>
      <c r="F252" s="54"/>
      <c r="G252" s="53"/>
      <c r="H252" s="50"/>
      <c r="I252" s="50"/>
      <c r="J252" s="82">
        <f>SUM(Seznam_dokladu[[#This Row],[Částka bez DPH]:[DPH]])</f>
        <v>0</v>
      </c>
      <c r="K252" s="199"/>
      <c r="L25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3" spans="1:12" x14ac:dyDescent="0.25">
      <c r="A253" s="80">
        <f t="shared" si="3"/>
        <v>237</v>
      </c>
      <c r="B253" s="53"/>
      <c r="C253" s="53"/>
      <c r="D253" s="79"/>
      <c r="E253" s="53"/>
      <c r="F253" s="54"/>
      <c r="G253" s="53"/>
      <c r="H253" s="50"/>
      <c r="I253" s="50"/>
      <c r="J253" s="82">
        <f>SUM(Seznam_dokladu[[#This Row],[Částka bez DPH]:[DPH]])</f>
        <v>0</v>
      </c>
      <c r="K253" s="199"/>
      <c r="L25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4" spans="1:12" x14ac:dyDescent="0.25">
      <c r="A254" s="80">
        <f t="shared" si="3"/>
        <v>238</v>
      </c>
      <c r="B254" s="53"/>
      <c r="C254" s="53"/>
      <c r="D254" s="79"/>
      <c r="E254" s="53"/>
      <c r="F254" s="54"/>
      <c r="G254" s="53"/>
      <c r="H254" s="50"/>
      <c r="I254" s="50"/>
      <c r="J254" s="82">
        <f>SUM(Seznam_dokladu[[#This Row],[Částka bez DPH]:[DPH]])</f>
        <v>0</v>
      </c>
      <c r="K254" s="199"/>
      <c r="L25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5" spans="1:12" x14ac:dyDescent="0.25">
      <c r="A255" s="80">
        <f t="shared" si="3"/>
        <v>239</v>
      </c>
      <c r="B255" s="53"/>
      <c r="C255" s="53"/>
      <c r="D255" s="79"/>
      <c r="E255" s="53"/>
      <c r="F255" s="54"/>
      <c r="G255" s="53"/>
      <c r="H255" s="50"/>
      <c r="I255" s="50"/>
      <c r="J255" s="82">
        <f>SUM(Seznam_dokladu[[#This Row],[Částka bez DPH]:[DPH]])</f>
        <v>0</v>
      </c>
      <c r="K255" s="199"/>
      <c r="L25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6" spans="1:12" x14ac:dyDescent="0.25">
      <c r="A256" s="80">
        <f t="shared" si="3"/>
        <v>240</v>
      </c>
      <c r="B256" s="53"/>
      <c r="C256" s="53"/>
      <c r="D256" s="79"/>
      <c r="E256" s="53"/>
      <c r="F256" s="54"/>
      <c r="G256" s="53"/>
      <c r="H256" s="50"/>
      <c r="I256" s="50"/>
      <c r="J256" s="82">
        <f>SUM(Seznam_dokladu[[#This Row],[Částka bez DPH]:[DPH]])</f>
        <v>0</v>
      </c>
      <c r="K256" s="199"/>
      <c r="L25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7" spans="1:12" x14ac:dyDescent="0.25">
      <c r="A257" s="80">
        <f t="shared" si="3"/>
        <v>241</v>
      </c>
      <c r="B257" s="53"/>
      <c r="C257" s="53"/>
      <c r="D257" s="79"/>
      <c r="E257" s="53"/>
      <c r="F257" s="54"/>
      <c r="G257" s="53"/>
      <c r="H257" s="50"/>
      <c r="I257" s="50"/>
      <c r="J257" s="82">
        <f>SUM(Seznam_dokladu[[#This Row],[Částka bez DPH]:[DPH]])</f>
        <v>0</v>
      </c>
      <c r="K257" s="199"/>
      <c r="L25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8" spans="1:12" x14ac:dyDescent="0.25">
      <c r="A258" s="80">
        <f t="shared" si="3"/>
        <v>242</v>
      </c>
      <c r="B258" s="53"/>
      <c r="C258" s="53"/>
      <c r="D258" s="79"/>
      <c r="E258" s="53"/>
      <c r="F258" s="54"/>
      <c r="G258" s="53"/>
      <c r="H258" s="50"/>
      <c r="I258" s="50"/>
      <c r="J258" s="82">
        <f>SUM(Seznam_dokladu[[#This Row],[Částka bez DPH]:[DPH]])</f>
        <v>0</v>
      </c>
      <c r="K258" s="199"/>
      <c r="L25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59" spans="1:12" x14ac:dyDescent="0.25">
      <c r="A259" s="80">
        <f t="shared" si="3"/>
        <v>243</v>
      </c>
      <c r="B259" s="53"/>
      <c r="C259" s="53"/>
      <c r="D259" s="79"/>
      <c r="E259" s="53"/>
      <c r="F259" s="54"/>
      <c r="G259" s="53"/>
      <c r="H259" s="50"/>
      <c r="I259" s="50"/>
      <c r="J259" s="82">
        <f>SUM(Seznam_dokladu[[#This Row],[Částka bez DPH]:[DPH]])</f>
        <v>0</v>
      </c>
      <c r="K259" s="199"/>
      <c r="L25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0" spans="1:12" x14ac:dyDescent="0.25">
      <c r="A260" s="80">
        <f t="shared" si="3"/>
        <v>244</v>
      </c>
      <c r="B260" s="53"/>
      <c r="C260" s="53"/>
      <c r="D260" s="79"/>
      <c r="E260" s="53"/>
      <c r="F260" s="54"/>
      <c r="G260" s="53"/>
      <c r="H260" s="50"/>
      <c r="I260" s="50"/>
      <c r="J260" s="82">
        <f>SUM(Seznam_dokladu[[#This Row],[Částka bez DPH]:[DPH]])</f>
        <v>0</v>
      </c>
      <c r="K260" s="199"/>
      <c r="L26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1" spans="1:12" x14ac:dyDescent="0.25">
      <c r="A261" s="80">
        <f t="shared" si="3"/>
        <v>245</v>
      </c>
      <c r="B261" s="53"/>
      <c r="C261" s="53"/>
      <c r="D261" s="79"/>
      <c r="E261" s="53"/>
      <c r="F261" s="54"/>
      <c r="G261" s="53"/>
      <c r="H261" s="50"/>
      <c r="I261" s="50"/>
      <c r="J261" s="82">
        <f>SUM(Seznam_dokladu[[#This Row],[Částka bez DPH]:[DPH]])</f>
        <v>0</v>
      </c>
      <c r="K261" s="199"/>
      <c r="L26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2" spans="1:12" x14ac:dyDescent="0.25">
      <c r="A262" s="80">
        <f t="shared" si="3"/>
        <v>246</v>
      </c>
      <c r="B262" s="53"/>
      <c r="C262" s="53"/>
      <c r="D262" s="79"/>
      <c r="E262" s="53"/>
      <c r="F262" s="54"/>
      <c r="G262" s="53"/>
      <c r="H262" s="50"/>
      <c r="I262" s="50"/>
      <c r="J262" s="82">
        <f>SUM(Seznam_dokladu[[#This Row],[Částka bez DPH]:[DPH]])</f>
        <v>0</v>
      </c>
      <c r="K262" s="199"/>
      <c r="L26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3" spans="1:12" x14ac:dyDescent="0.25">
      <c r="A263" s="80">
        <f t="shared" si="3"/>
        <v>247</v>
      </c>
      <c r="B263" s="53"/>
      <c r="C263" s="53"/>
      <c r="D263" s="79"/>
      <c r="E263" s="53"/>
      <c r="F263" s="54"/>
      <c r="G263" s="53"/>
      <c r="H263" s="50"/>
      <c r="I263" s="50"/>
      <c r="J263" s="82">
        <f>SUM(Seznam_dokladu[[#This Row],[Částka bez DPH]:[DPH]])</f>
        <v>0</v>
      </c>
      <c r="K263" s="199"/>
      <c r="L26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4" spans="1:12" x14ac:dyDescent="0.25">
      <c r="A264" s="80">
        <f t="shared" si="3"/>
        <v>248</v>
      </c>
      <c r="B264" s="53"/>
      <c r="C264" s="53"/>
      <c r="D264" s="79"/>
      <c r="E264" s="53"/>
      <c r="F264" s="54"/>
      <c r="G264" s="53"/>
      <c r="H264" s="50"/>
      <c r="I264" s="50"/>
      <c r="J264" s="82">
        <f>SUM(Seznam_dokladu[[#This Row],[Částka bez DPH]:[DPH]])</f>
        <v>0</v>
      </c>
      <c r="K264" s="199"/>
      <c r="L26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5" spans="1:12" x14ac:dyDescent="0.25">
      <c r="A265" s="80">
        <f t="shared" si="3"/>
        <v>249</v>
      </c>
      <c r="B265" s="53"/>
      <c r="C265" s="53"/>
      <c r="D265" s="79"/>
      <c r="E265" s="53"/>
      <c r="F265" s="54"/>
      <c r="G265" s="53"/>
      <c r="H265" s="50"/>
      <c r="I265" s="50"/>
      <c r="J265" s="82">
        <f>SUM(Seznam_dokladu[[#This Row],[Částka bez DPH]:[DPH]])</f>
        <v>0</v>
      </c>
      <c r="K265" s="199"/>
      <c r="L26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6" spans="1:12" x14ac:dyDescent="0.25">
      <c r="A266" s="80">
        <f t="shared" si="3"/>
        <v>250</v>
      </c>
      <c r="B266" s="53"/>
      <c r="C266" s="53"/>
      <c r="D266" s="79"/>
      <c r="E266" s="53"/>
      <c r="F266" s="54"/>
      <c r="G266" s="53"/>
      <c r="H266" s="50"/>
      <c r="I266" s="50"/>
      <c r="J266" s="82">
        <f>SUM(Seznam_dokladu[[#This Row],[Částka bez DPH]:[DPH]])</f>
        <v>0</v>
      </c>
      <c r="K266" s="199"/>
      <c r="L26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7" spans="1:12" x14ac:dyDescent="0.25">
      <c r="A267" s="80">
        <f t="shared" si="3"/>
        <v>251</v>
      </c>
      <c r="B267" s="53"/>
      <c r="C267" s="53"/>
      <c r="D267" s="79"/>
      <c r="E267" s="53"/>
      <c r="F267" s="54"/>
      <c r="G267" s="53"/>
      <c r="H267" s="50"/>
      <c r="I267" s="50"/>
      <c r="J267" s="82">
        <f>SUM(Seznam_dokladu[[#This Row],[Částka bez DPH]:[DPH]])</f>
        <v>0</v>
      </c>
      <c r="K267" s="199"/>
      <c r="L26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8" spans="1:12" x14ac:dyDescent="0.25">
      <c r="A268" s="80">
        <f t="shared" si="3"/>
        <v>252</v>
      </c>
      <c r="B268" s="53"/>
      <c r="C268" s="53"/>
      <c r="D268" s="79"/>
      <c r="E268" s="53"/>
      <c r="F268" s="54"/>
      <c r="G268" s="53"/>
      <c r="H268" s="50"/>
      <c r="I268" s="50"/>
      <c r="J268" s="82">
        <f>SUM(Seznam_dokladu[[#This Row],[Částka bez DPH]:[DPH]])</f>
        <v>0</v>
      </c>
      <c r="K268" s="199"/>
      <c r="L26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69" spans="1:12" x14ac:dyDescent="0.25">
      <c r="A269" s="80">
        <f t="shared" si="3"/>
        <v>253</v>
      </c>
      <c r="B269" s="53"/>
      <c r="C269" s="53"/>
      <c r="D269" s="79"/>
      <c r="E269" s="53"/>
      <c r="F269" s="54"/>
      <c r="G269" s="53"/>
      <c r="H269" s="50"/>
      <c r="I269" s="50"/>
      <c r="J269" s="82">
        <f>SUM(Seznam_dokladu[[#This Row],[Částka bez DPH]:[DPH]])</f>
        <v>0</v>
      </c>
      <c r="K269" s="199"/>
      <c r="L26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0" spans="1:12" x14ac:dyDescent="0.25">
      <c r="A270" s="80">
        <f t="shared" si="3"/>
        <v>254</v>
      </c>
      <c r="B270" s="53"/>
      <c r="C270" s="53"/>
      <c r="D270" s="79"/>
      <c r="E270" s="53"/>
      <c r="F270" s="54"/>
      <c r="G270" s="53"/>
      <c r="H270" s="50"/>
      <c r="I270" s="50"/>
      <c r="J270" s="82">
        <f>SUM(Seznam_dokladu[[#This Row],[Částka bez DPH]:[DPH]])</f>
        <v>0</v>
      </c>
      <c r="K270" s="199"/>
      <c r="L27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1" spans="1:12" x14ac:dyDescent="0.25">
      <c r="A271" s="80">
        <f t="shared" si="3"/>
        <v>255</v>
      </c>
      <c r="B271" s="53"/>
      <c r="C271" s="53"/>
      <c r="D271" s="79"/>
      <c r="E271" s="53"/>
      <c r="F271" s="54"/>
      <c r="G271" s="53"/>
      <c r="H271" s="50"/>
      <c r="I271" s="50"/>
      <c r="J271" s="82">
        <f>SUM(Seznam_dokladu[[#This Row],[Částka bez DPH]:[DPH]])</f>
        <v>0</v>
      </c>
      <c r="K271" s="199"/>
      <c r="L27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2" spans="1:12" x14ac:dyDescent="0.25">
      <c r="A272" s="80">
        <f t="shared" si="3"/>
        <v>256</v>
      </c>
      <c r="B272" s="53"/>
      <c r="C272" s="53"/>
      <c r="D272" s="79"/>
      <c r="E272" s="53"/>
      <c r="F272" s="54"/>
      <c r="G272" s="53"/>
      <c r="H272" s="50"/>
      <c r="I272" s="50"/>
      <c r="J272" s="82">
        <f>SUM(Seznam_dokladu[[#This Row],[Částka bez DPH]:[DPH]])</f>
        <v>0</v>
      </c>
      <c r="K272" s="199"/>
      <c r="L27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3" spans="1:12" x14ac:dyDescent="0.25">
      <c r="A273" s="80">
        <f t="shared" ref="A273:A336" si="4">ROW()-16</f>
        <v>257</v>
      </c>
      <c r="B273" s="53"/>
      <c r="C273" s="53"/>
      <c r="D273" s="79"/>
      <c r="E273" s="53"/>
      <c r="F273" s="54"/>
      <c r="G273" s="53"/>
      <c r="H273" s="50"/>
      <c r="I273" s="50"/>
      <c r="J273" s="82">
        <f>SUM(Seznam_dokladu[[#This Row],[Částka bez DPH]:[DPH]])</f>
        <v>0</v>
      </c>
      <c r="K273" s="199"/>
      <c r="L27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4" spans="1:12" x14ac:dyDescent="0.25">
      <c r="A274" s="80">
        <f t="shared" si="4"/>
        <v>258</v>
      </c>
      <c r="B274" s="53"/>
      <c r="C274" s="53"/>
      <c r="D274" s="79"/>
      <c r="E274" s="53"/>
      <c r="F274" s="54"/>
      <c r="G274" s="53"/>
      <c r="H274" s="50"/>
      <c r="I274" s="50"/>
      <c r="J274" s="82">
        <f>SUM(Seznam_dokladu[[#This Row],[Částka bez DPH]:[DPH]])</f>
        <v>0</v>
      </c>
      <c r="K274" s="199"/>
      <c r="L27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5" spans="1:12" x14ac:dyDescent="0.25">
      <c r="A275" s="80">
        <f t="shared" si="4"/>
        <v>259</v>
      </c>
      <c r="B275" s="53"/>
      <c r="C275" s="53"/>
      <c r="D275" s="79"/>
      <c r="E275" s="53"/>
      <c r="F275" s="54"/>
      <c r="G275" s="53"/>
      <c r="H275" s="50"/>
      <c r="I275" s="50"/>
      <c r="J275" s="82">
        <f>SUM(Seznam_dokladu[[#This Row],[Částka bez DPH]:[DPH]])</f>
        <v>0</v>
      </c>
      <c r="K275" s="199"/>
      <c r="L27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6" spans="1:12" x14ac:dyDescent="0.25">
      <c r="A276" s="80">
        <f t="shared" si="4"/>
        <v>260</v>
      </c>
      <c r="B276" s="53"/>
      <c r="C276" s="53"/>
      <c r="D276" s="79"/>
      <c r="E276" s="53"/>
      <c r="F276" s="54"/>
      <c r="G276" s="53"/>
      <c r="H276" s="50"/>
      <c r="I276" s="50"/>
      <c r="J276" s="82">
        <f>SUM(Seznam_dokladu[[#This Row],[Částka bez DPH]:[DPH]])</f>
        <v>0</v>
      </c>
      <c r="K276" s="199"/>
      <c r="L27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7" spans="1:12" x14ac:dyDescent="0.25">
      <c r="A277" s="80">
        <f t="shared" si="4"/>
        <v>261</v>
      </c>
      <c r="B277" s="53"/>
      <c r="C277" s="53"/>
      <c r="D277" s="79"/>
      <c r="E277" s="53"/>
      <c r="F277" s="54"/>
      <c r="G277" s="53"/>
      <c r="H277" s="50"/>
      <c r="I277" s="50"/>
      <c r="J277" s="82">
        <f>SUM(Seznam_dokladu[[#This Row],[Částka bez DPH]:[DPH]])</f>
        <v>0</v>
      </c>
      <c r="K277" s="199"/>
      <c r="L27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8" spans="1:12" x14ac:dyDescent="0.25">
      <c r="A278" s="80">
        <f t="shared" si="4"/>
        <v>262</v>
      </c>
      <c r="B278" s="53"/>
      <c r="C278" s="53"/>
      <c r="D278" s="79"/>
      <c r="E278" s="53"/>
      <c r="F278" s="54"/>
      <c r="G278" s="53"/>
      <c r="H278" s="50"/>
      <c r="I278" s="50"/>
      <c r="J278" s="82">
        <f>SUM(Seznam_dokladu[[#This Row],[Částka bez DPH]:[DPH]])</f>
        <v>0</v>
      </c>
      <c r="K278" s="199"/>
      <c r="L27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79" spans="1:12" x14ac:dyDescent="0.25">
      <c r="A279" s="80">
        <f t="shared" si="4"/>
        <v>263</v>
      </c>
      <c r="B279" s="53"/>
      <c r="C279" s="53"/>
      <c r="D279" s="79"/>
      <c r="E279" s="53"/>
      <c r="F279" s="54"/>
      <c r="G279" s="53"/>
      <c r="H279" s="50"/>
      <c r="I279" s="50"/>
      <c r="J279" s="82">
        <f>SUM(Seznam_dokladu[[#This Row],[Částka bez DPH]:[DPH]])</f>
        <v>0</v>
      </c>
      <c r="K279" s="199"/>
      <c r="L27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0" spans="1:12" x14ac:dyDescent="0.25">
      <c r="A280" s="80">
        <f t="shared" si="4"/>
        <v>264</v>
      </c>
      <c r="B280" s="53"/>
      <c r="C280" s="53"/>
      <c r="D280" s="79"/>
      <c r="E280" s="53"/>
      <c r="F280" s="54"/>
      <c r="G280" s="53"/>
      <c r="H280" s="50"/>
      <c r="I280" s="50"/>
      <c r="J280" s="82">
        <f>SUM(Seznam_dokladu[[#This Row],[Částka bez DPH]:[DPH]])</f>
        <v>0</v>
      </c>
      <c r="K280" s="199"/>
      <c r="L28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1" spans="1:12" x14ac:dyDescent="0.25">
      <c r="A281" s="80">
        <f t="shared" si="4"/>
        <v>265</v>
      </c>
      <c r="B281" s="53"/>
      <c r="C281" s="53"/>
      <c r="D281" s="79"/>
      <c r="E281" s="53"/>
      <c r="F281" s="54"/>
      <c r="G281" s="53"/>
      <c r="H281" s="50"/>
      <c r="I281" s="50"/>
      <c r="J281" s="82">
        <f>SUM(Seznam_dokladu[[#This Row],[Částka bez DPH]:[DPH]])</f>
        <v>0</v>
      </c>
      <c r="K281" s="199"/>
      <c r="L28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2" spans="1:12" x14ac:dyDescent="0.25">
      <c r="A282" s="80">
        <f t="shared" si="4"/>
        <v>266</v>
      </c>
      <c r="B282" s="53"/>
      <c r="C282" s="53"/>
      <c r="D282" s="79"/>
      <c r="E282" s="53"/>
      <c r="F282" s="54"/>
      <c r="G282" s="53"/>
      <c r="H282" s="50"/>
      <c r="I282" s="50"/>
      <c r="J282" s="82">
        <f>SUM(Seznam_dokladu[[#This Row],[Částka bez DPH]:[DPH]])</f>
        <v>0</v>
      </c>
      <c r="K282" s="199"/>
      <c r="L28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3" spans="1:12" x14ac:dyDescent="0.25">
      <c r="A283" s="80">
        <f t="shared" si="4"/>
        <v>267</v>
      </c>
      <c r="B283" s="53"/>
      <c r="C283" s="53"/>
      <c r="D283" s="79"/>
      <c r="E283" s="53"/>
      <c r="F283" s="54"/>
      <c r="G283" s="53"/>
      <c r="H283" s="50"/>
      <c r="I283" s="50"/>
      <c r="J283" s="82">
        <f>SUM(Seznam_dokladu[[#This Row],[Částka bez DPH]:[DPH]])</f>
        <v>0</v>
      </c>
      <c r="K283" s="199"/>
      <c r="L28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4" spans="1:12" x14ac:dyDescent="0.25">
      <c r="A284" s="80">
        <f t="shared" si="4"/>
        <v>268</v>
      </c>
      <c r="B284" s="53"/>
      <c r="C284" s="53"/>
      <c r="D284" s="79"/>
      <c r="E284" s="53"/>
      <c r="F284" s="54"/>
      <c r="G284" s="53"/>
      <c r="H284" s="50"/>
      <c r="I284" s="50"/>
      <c r="J284" s="82">
        <f>SUM(Seznam_dokladu[[#This Row],[Částka bez DPH]:[DPH]])</f>
        <v>0</v>
      </c>
      <c r="K284" s="199"/>
      <c r="L28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5" spans="1:12" x14ac:dyDescent="0.25">
      <c r="A285" s="80">
        <f t="shared" si="4"/>
        <v>269</v>
      </c>
      <c r="B285" s="53"/>
      <c r="C285" s="53"/>
      <c r="D285" s="79"/>
      <c r="E285" s="53"/>
      <c r="F285" s="54"/>
      <c r="G285" s="53"/>
      <c r="H285" s="50"/>
      <c r="I285" s="50"/>
      <c r="J285" s="82">
        <f>SUM(Seznam_dokladu[[#This Row],[Částka bez DPH]:[DPH]])</f>
        <v>0</v>
      </c>
      <c r="K285" s="199"/>
      <c r="L28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6" spans="1:12" x14ac:dyDescent="0.25">
      <c r="A286" s="80">
        <f t="shared" si="4"/>
        <v>270</v>
      </c>
      <c r="B286" s="53"/>
      <c r="C286" s="53"/>
      <c r="D286" s="79"/>
      <c r="E286" s="53"/>
      <c r="F286" s="54"/>
      <c r="G286" s="53"/>
      <c r="H286" s="50"/>
      <c r="I286" s="50"/>
      <c r="J286" s="82">
        <f>SUM(Seznam_dokladu[[#This Row],[Částka bez DPH]:[DPH]])</f>
        <v>0</v>
      </c>
      <c r="K286" s="199"/>
      <c r="L28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7" spans="1:12" x14ac:dyDescent="0.25">
      <c r="A287" s="80">
        <f t="shared" si="4"/>
        <v>271</v>
      </c>
      <c r="B287" s="53"/>
      <c r="C287" s="53"/>
      <c r="D287" s="79"/>
      <c r="E287" s="53"/>
      <c r="F287" s="54"/>
      <c r="G287" s="53"/>
      <c r="H287" s="50"/>
      <c r="I287" s="50"/>
      <c r="J287" s="82">
        <f>SUM(Seznam_dokladu[[#This Row],[Částka bez DPH]:[DPH]])</f>
        <v>0</v>
      </c>
      <c r="K287" s="199"/>
      <c r="L28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8" spans="1:12" x14ac:dyDescent="0.25">
      <c r="A288" s="80">
        <f t="shared" si="4"/>
        <v>272</v>
      </c>
      <c r="B288" s="53"/>
      <c r="C288" s="53"/>
      <c r="D288" s="79"/>
      <c r="E288" s="53"/>
      <c r="F288" s="54"/>
      <c r="G288" s="53"/>
      <c r="H288" s="50"/>
      <c r="I288" s="50"/>
      <c r="J288" s="82">
        <f>SUM(Seznam_dokladu[[#This Row],[Částka bez DPH]:[DPH]])</f>
        <v>0</v>
      </c>
      <c r="K288" s="199"/>
      <c r="L28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89" spans="1:12" x14ac:dyDescent="0.25">
      <c r="A289" s="80">
        <f t="shared" si="4"/>
        <v>273</v>
      </c>
      <c r="B289" s="53"/>
      <c r="C289" s="53"/>
      <c r="D289" s="79"/>
      <c r="E289" s="53"/>
      <c r="F289" s="54"/>
      <c r="G289" s="53"/>
      <c r="H289" s="50"/>
      <c r="I289" s="50"/>
      <c r="J289" s="82">
        <f>SUM(Seznam_dokladu[[#This Row],[Částka bez DPH]:[DPH]])</f>
        <v>0</v>
      </c>
      <c r="K289" s="199"/>
      <c r="L28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0" spans="1:12" x14ac:dyDescent="0.25">
      <c r="A290" s="80">
        <f t="shared" si="4"/>
        <v>274</v>
      </c>
      <c r="B290" s="53"/>
      <c r="C290" s="53"/>
      <c r="D290" s="79"/>
      <c r="E290" s="53"/>
      <c r="F290" s="54"/>
      <c r="G290" s="53"/>
      <c r="H290" s="50"/>
      <c r="I290" s="50"/>
      <c r="J290" s="82">
        <f>SUM(Seznam_dokladu[[#This Row],[Částka bez DPH]:[DPH]])</f>
        <v>0</v>
      </c>
      <c r="K290" s="199"/>
      <c r="L29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1" spans="1:12" x14ac:dyDescent="0.25">
      <c r="A291" s="80">
        <f t="shared" si="4"/>
        <v>275</v>
      </c>
      <c r="B291" s="53"/>
      <c r="C291" s="53"/>
      <c r="D291" s="79"/>
      <c r="E291" s="53"/>
      <c r="F291" s="54"/>
      <c r="G291" s="53"/>
      <c r="H291" s="50"/>
      <c r="I291" s="50"/>
      <c r="J291" s="82">
        <f>SUM(Seznam_dokladu[[#This Row],[Částka bez DPH]:[DPH]])</f>
        <v>0</v>
      </c>
      <c r="K291" s="199"/>
      <c r="L29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2" spans="1:12" x14ac:dyDescent="0.25">
      <c r="A292" s="80">
        <f t="shared" si="4"/>
        <v>276</v>
      </c>
      <c r="B292" s="53"/>
      <c r="C292" s="53"/>
      <c r="D292" s="79"/>
      <c r="E292" s="53"/>
      <c r="F292" s="54"/>
      <c r="G292" s="53"/>
      <c r="H292" s="50"/>
      <c r="I292" s="50"/>
      <c r="J292" s="82">
        <f>SUM(Seznam_dokladu[[#This Row],[Částka bez DPH]:[DPH]])</f>
        <v>0</v>
      </c>
      <c r="K292" s="199"/>
      <c r="L29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3" spans="1:12" x14ac:dyDescent="0.25">
      <c r="A293" s="80">
        <f t="shared" si="4"/>
        <v>277</v>
      </c>
      <c r="B293" s="53"/>
      <c r="C293" s="53"/>
      <c r="D293" s="79"/>
      <c r="E293" s="53"/>
      <c r="F293" s="54"/>
      <c r="G293" s="53"/>
      <c r="H293" s="50"/>
      <c r="I293" s="50"/>
      <c r="J293" s="82">
        <f>SUM(Seznam_dokladu[[#This Row],[Částka bez DPH]:[DPH]])</f>
        <v>0</v>
      </c>
      <c r="K293" s="199"/>
      <c r="L29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4" spans="1:12" x14ac:dyDescent="0.25">
      <c r="A294" s="80">
        <f t="shared" si="4"/>
        <v>278</v>
      </c>
      <c r="B294" s="53"/>
      <c r="C294" s="53"/>
      <c r="D294" s="79"/>
      <c r="E294" s="53"/>
      <c r="F294" s="54"/>
      <c r="G294" s="53"/>
      <c r="H294" s="50"/>
      <c r="I294" s="50"/>
      <c r="J294" s="82">
        <f>SUM(Seznam_dokladu[[#This Row],[Částka bez DPH]:[DPH]])</f>
        <v>0</v>
      </c>
      <c r="K294" s="199"/>
      <c r="L29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5" spans="1:12" x14ac:dyDescent="0.25">
      <c r="A295" s="80">
        <f t="shared" si="4"/>
        <v>279</v>
      </c>
      <c r="B295" s="53"/>
      <c r="C295" s="53"/>
      <c r="D295" s="79"/>
      <c r="E295" s="53"/>
      <c r="F295" s="54"/>
      <c r="G295" s="53"/>
      <c r="H295" s="50"/>
      <c r="I295" s="50"/>
      <c r="J295" s="82">
        <f>SUM(Seznam_dokladu[[#This Row],[Částka bez DPH]:[DPH]])</f>
        <v>0</v>
      </c>
      <c r="K295" s="199"/>
      <c r="L29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6" spans="1:12" x14ac:dyDescent="0.25">
      <c r="A296" s="80">
        <f t="shared" si="4"/>
        <v>280</v>
      </c>
      <c r="B296" s="53"/>
      <c r="C296" s="53"/>
      <c r="D296" s="79"/>
      <c r="E296" s="53"/>
      <c r="F296" s="54"/>
      <c r="G296" s="53"/>
      <c r="H296" s="50"/>
      <c r="I296" s="50"/>
      <c r="J296" s="82">
        <f>SUM(Seznam_dokladu[[#This Row],[Částka bez DPH]:[DPH]])</f>
        <v>0</v>
      </c>
      <c r="K296" s="199"/>
      <c r="L29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7" spans="1:12" x14ac:dyDescent="0.25">
      <c r="A297" s="80">
        <f t="shared" si="4"/>
        <v>281</v>
      </c>
      <c r="B297" s="53"/>
      <c r="C297" s="53"/>
      <c r="D297" s="79"/>
      <c r="E297" s="53"/>
      <c r="F297" s="54"/>
      <c r="G297" s="53"/>
      <c r="H297" s="50"/>
      <c r="I297" s="50"/>
      <c r="J297" s="82">
        <f>SUM(Seznam_dokladu[[#This Row],[Částka bez DPH]:[DPH]])</f>
        <v>0</v>
      </c>
      <c r="K297" s="199"/>
      <c r="L29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8" spans="1:12" x14ac:dyDescent="0.25">
      <c r="A298" s="80">
        <f t="shared" si="4"/>
        <v>282</v>
      </c>
      <c r="B298" s="53"/>
      <c r="C298" s="53"/>
      <c r="D298" s="79"/>
      <c r="E298" s="53"/>
      <c r="F298" s="54"/>
      <c r="G298" s="53"/>
      <c r="H298" s="50"/>
      <c r="I298" s="50"/>
      <c r="J298" s="82">
        <f>SUM(Seznam_dokladu[[#This Row],[Částka bez DPH]:[DPH]])</f>
        <v>0</v>
      </c>
      <c r="K298" s="199"/>
      <c r="L29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299" spans="1:12" x14ac:dyDescent="0.25">
      <c r="A299" s="80">
        <f t="shared" si="4"/>
        <v>283</v>
      </c>
      <c r="B299" s="53"/>
      <c r="C299" s="53"/>
      <c r="D299" s="79"/>
      <c r="E299" s="53"/>
      <c r="F299" s="54"/>
      <c r="G299" s="53"/>
      <c r="H299" s="50"/>
      <c r="I299" s="50"/>
      <c r="J299" s="82">
        <f>SUM(Seznam_dokladu[[#This Row],[Částka bez DPH]:[DPH]])</f>
        <v>0</v>
      </c>
      <c r="K299" s="199"/>
      <c r="L29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0" spans="1:12" x14ac:dyDescent="0.25">
      <c r="A300" s="80">
        <f t="shared" si="4"/>
        <v>284</v>
      </c>
      <c r="B300" s="53"/>
      <c r="C300" s="53"/>
      <c r="D300" s="79"/>
      <c r="E300" s="53"/>
      <c r="F300" s="54"/>
      <c r="G300" s="53"/>
      <c r="H300" s="50"/>
      <c r="I300" s="50"/>
      <c r="J300" s="82">
        <f>SUM(Seznam_dokladu[[#This Row],[Částka bez DPH]:[DPH]])</f>
        <v>0</v>
      </c>
      <c r="K300" s="199"/>
      <c r="L30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1" spans="1:12" x14ac:dyDescent="0.25">
      <c r="A301" s="80">
        <f t="shared" si="4"/>
        <v>285</v>
      </c>
      <c r="B301" s="53"/>
      <c r="C301" s="53"/>
      <c r="D301" s="79"/>
      <c r="E301" s="53"/>
      <c r="F301" s="54"/>
      <c r="G301" s="53"/>
      <c r="H301" s="50"/>
      <c r="I301" s="50"/>
      <c r="J301" s="82">
        <f>SUM(Seznam_dokladu[[#This Row],[Částka bez DPH]:[DPH]])</f>
        <v>0</v>
      </c>
      <c r="K301" s="199"/>
      <c r="L30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2" spans="1:12" x14ac:dyDescent="0.25">
      <c r="A302" s="80">
        <f t="shared" si="4"/>
        <v>286</v>
      </c>
      <c r="B302" s="53"/>
      <c r="C302" s="53"/>
      <c r="D302" s="79"/>
      <c r="E302" s="53"/>
      <c r="F302" s="54"/>
      <c r="G302" s="53"/>
      <c r="H302" s="50"/>
      <c r="I302" s="50"/>
      <c r="J302" s="82">
        <f>SUM(Seznam_dokladu[[#This Row],[Částka bez DPH]:[DPH]])</f>
        <v>0</v>
      </c>
      <c r="K302" s="199"/>
      <c r="L30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3" spans="1:12" x14ac:dyDescent="0.25">
      <c r="A303" s="80">
        <f t="shared" si="4"/>
        <v>287</v>
      </c>
      <c r="B303" s="53"/>
      <c r="C303" s="53"/>
      <c r="D303" s="79"/>
      <c r="E303" s="53"/>
      <c r="F303" s="54"/>
      <c r="G303" s="53"/>
      <c r="H303" s="50"/>
      <c r="I303" s="50"/>
      <c r="J303" s="82">
        <f>SUM(Seznam_dokladu[[#This Row],[Částka bez DPH]:[DPH]])</f>
        <v>0</v>
      </c>
      <c r="K303" s="199"/>
      <c r="L30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4" spans="1:12" x14ac:dyDescent="0.25">
      <c r="A304" s="80">
        <f t="shared" si="4"/>
        <v>288</v>
      </c>
      <c r="B304" s="53"/>
      <c r="C304" s="53"/>
      <c r="D304" s="79"/>
      <c r="E304" s="53"/>
      <c r="F304" s="54"/>
      <c r="G304" s="53"/>
      <c r="H304" s="50"/>
      <c r="I304" s="50"/>
      <c r="J304" s="82">
        <f>SUM(Seznam_dokladu[[#This Row],[Částka bez DPH]:[DPH]])</f>
        <v>0</v>
      </c>
      <c r="K304" s="199"/>
      <c r="L30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5" spans="1:12" x14ac:dyDescent="0.25">
      <c r="A305" s="80">
        <f t="shared" si="4"/>
        <v>289</v>
      </c>
      <c r="B305" s="53"/>
      <c r="C305" s="53"/>
      <c r="D305" s="79"/>
      <c r="E305" s="53"/>
      <c r="F305" s="54"/>
      <c r="G305" s="53"/>
      <c r="H305" s="50"/>
      <c r="I305" s="50"/>
      <c r="J305" s="82">
        <f>SUM(Seznam_dokladu[[#This Row],[Částka bez DPH]:[DPH]])</f>
        <v>0</v>
      </c>
      <c r="K305" s="199"/>
      <c r="L30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6" spans="1:12" x14ac:dyDescent="0.25">
      <c r="A306" s="80">
        <f t="shared" si="4"/>
        <v>290</v>
      </c>
      <c r="B306" s="53"/>
      <c r="C306" s="53"/>
      <c r="D306" s="79"/>
      <c r="E306" s="53"/>
      <c r="F306" s="54"/>
      <c r="G306" s="53"/>
      <c r="H306" s="50"/>
      <c r="I306" s="50"/>
      <c r="J306" s="82">
        <f>SUM(Seznam_dokladu[[#This Row],[Částka bez DPH]:[DPH]])</f>
        <v>0</v>
      </c>
      <c r="K306" s="199"/>
      <c r="L30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7" spans="1:12" x14ac:dyDescent="0.25">
      <c r="A307" s="80">
        <f t="shared" si="4"/>
        <v>291</v>
      </c>
      <c r="B307" s="53"/>
      <c r="C307" s="53"/>
      <c r="D307" s="79"/>
      <c r="E307" s="53"/>
      <c r="F307" s="54"/>
      <c r="G307" s="53"/>
      <c r="H307" s="50"/>
      <c r="I307" s="50"/>
      <c r="J307" s="82">
        <f>SUM(Seznam_dokladu[[#This Row],[Částka bez DPH]:[DPH]])</f>
        <v>0</v>
      </c>
      <c r="K307" s="199"/>
      <c r="L30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8" spans="1:12" x14ac:dyDescent="0.25">
      <c r="A308" s="80">
        <f t="shared" si="4"/>
        <v>292</v>
      </c>
      <c r="B308" s="53"/>
      <c r="C308" s="53"/>
      <c r="D308" s="79"/>
      <c r="E308" s="53"/>
      <c r="F308" s="54"/>
      <c r="G308" s="53"/>
      <c r="H308" s="50"/>
      <c r="I308" s="50"/>
      <c r="J308" s="82">
        <f>SUM(Seznam_dokladu[[#This Row],[Částka bez DPH]:[DPH]])</f>
        <v>0</v>
      </c>
      <c r="K308" s="199"/>
      <c r="L30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09" spans="1:12" x14ac:dyDescent="0.25">
      <c r="A309" s="80">
        <f t="shared" si="4"/>
        <v>293</v>
      </c>
      <c r="B309" s="53"/>
      <c r="C309" s="53"/>
      <c r="D309" s="79"/>
      <c r="E309" s="53"/>
      <c r="F309" s="54"/>
      <c r="G309" s="53"/>
      <c r="H309" s="50"/>
      <c r="I309" s="50"/>
      <c r="J309" s="82">
        <f>SUM(Seznam_dokladu[[#This Row],[Částka bez DPH]:[DPH]])</f>
        <v>0</v>
      </c>
      <c r="K309" s="199"/>
      <c r="L30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0" spans="1:12" x14ac:dyDescent="0.25">
      <c r="A310" s="80">
        <f t="shared" si="4"/>
        <v>294</v>
      </c>
      <c r="B310" s="53"/>
      <c r="C310" s="53"/>
      <c r="D310" s="79"/>
      <c r="E310" s="53"/>
      <c r="F310" s="54"/>
      <c r="G310" s="53"/>
      <c r="H310" s="50"/>
      <c r="I310" s="50"/>
      <c r="J310" s="82">
        <f>SUM(Seznam_dokladu[[#This Row],[Částka bez DPH]:[DPH]])</f>
        <v>0</v>
      </c>
      <c r="K310" s="199"/>
      <c r="L31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1" spans="1:12" x14ac:dyDescent="0.25">
      <c r="A311" s="80">
        <f t="shared" si="4"/>
        <v>295</v>
      </c>
      <c r="B311" s="53"/>
      <c r="C311" s="53"/>
      <c r="D311" s="79"/>
      <c r="E311" s="53"/>
      <c r="F311" s="54"/>
      <c r="G311" s="53"/>
      <c r="H311" s="50"/>
      <c r="I311" s="50"/>
      <c r="J311" s="82">
        <f>SUM(Seznam_dokladu[[#This Row],[Částka bez DPH]:[DPH]])</f>
        <v>0</v>
      </c>
      <c r="K311" s="199"/>
      <c r="L31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2" spans="1:12" x14ac:dyDescent="0.25">
      <c r="A312" s="80">
        <f t="shared" si="4"/>
        <v>296</v>
      </c>
      <c r="B312" s="53"/>
      <c r="C312" s="53"/>
      <c r="D312" s="79"/>
      <c r="E312" s="53"/>
      <c r="F312" s="54"/>
      <c r="G312" s="53"/>
      <c r="H312" s="50"/>
      <c r="I312" s="50"/>
      <c r="J312" s="82">
        <f>SUM(Seznam_dokladu[[#This Row],[Částka bez DPH]:[DPH]])</f>
        <v>0</v>
      </c>
      <c r="K312" s="199"/>
      <c r="L31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3" spans="1:12" x14ac:dyDescent="0.25">
      <c r="A313" s="80">
        <f t="shared" si="4"/>
        <v>297</v>
      </c>
      <c r="B313" s="53"/>
      <c r="C313" s="53"/>
      <c r="D313" s="79"/>
      <c r="E313" s="53"/>
      <c r="F313" s="54"/>
      <c r="G313" s="53"/>
      <c r="H313" s="50"/>
      <c r="I313" s="50"/>
      <c r="J313" s="82">
        <f>SUM(Seznam_dokladu[[#This Row],[Částka bez DPH]:[DPH]])</f>
        <v>0</v>
      </c>
      <c r="K313" s="199"/>
      <c r="L31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4" spans="1:12" x14ac:dyDescent="0.25">
      <c r="A314" s="80">
        <f t="shared" si="4"/>
        <v>298</v>
      </c>
      <c r="B314" s="53"/>
      <c r="C314" s="53"/>
      <c r="D314" s="79"/>
      <c r="E314" s="53"/>
      <c r="F314" s="54"/>
      <c r="G314" s="53"/>
      <c r="H314" s="50"/>
      <c r="I314" s="50"/>
      <c r="J314" s="82">
        <f>SUM(Seznam_dokladu[[#This Row],[Částka bez DPH]:[DPH]])</f>
        <v>0</v>
      </c>
      <c r="K314" s="199"/>
      <c r="L31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5" spans="1:12" x14ac:dyDescent="0.25">
      <c r="A315" s="80">
        <f t="shared" si="4"/>
        <v>299</v>
      </c>
      <c r="B315" s="53"/>
      <c r="C315" s="53"/>
      <c r="D315" s="79"/>
      <c r="E315" s="53"/>
      <c r="F315" s="54"/>
      <c r="G315" s="53"/>
      <c r="H315" s="50"/>
      <c r="I315" s="50"/>
      <c r="J315" s="82">
        <f>SUM(Seznam_dokladu[[#This Row],[Částka bez DPH]:[DPH]])</f>
        <v>0</v>
      </c>
      <c r="K315" s="199"/>
      <c r="L31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6" spans="1:12" x14ac:dyDescent="0.25">
      <c r="A316" s="80">
        <f t="shared" si="4"/>
        <v>300</v>
      </c>
      <c r="B316" s="53"/>
      <c r="C316" s="53"/>
      <c r="D316" s="79"/>
      <c r="E316" s="53"/>
      <c r="F316" s="54"/>
      <c r="G316" s="53"/>
      <c r="H316" s="50"/>
      <c r="I316" s="50"/>
      <c r="J316" s="82">
        <f>SUM(Seznam_dokladu[[#This Row],[Částka bez DPH]:[DPH]])</f>
        <v>0</v>
      </c>
      <c r="K316" s="199"/>
      <c r="L31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7" spans="1:12" x14ac:dyDescent="0.25">
      <c r="A317" s="80">
        <f t="shared" si="4"/>
        <v>301</v>
      </c>
      <c r="B317" s="53"/>
      <c r="C317" s="53"/>
      <c r="D317" s="79"/>
      <c r="E317" s="53"/>
      <c r="F317" s="54"/>
      <c r="G317" s="53"/>
      <c r="H317" s="50"/>
      <c r="I317" s="50"/>
      <c r="J317" s="82">
        <f>SUM(Seznam_dokladu[[#This Row],[Částka bez DPH]:[DPH]])</f>
        <v>0</v>
      </c>
      <c r="K317" s="199"/>
      <c r="L31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8" spans="1:12" x14ac:dyDescent="0.25">
      <c r="A318" s="80">
        <f t="shared" si="4"/>
        <v>302</v>
      </c>
      <c r="B318" s="53"/>
      <c r="C318" s="53"/>
      <c r="D318" s="79"/>
      <c r="E318" s="53"/>
      <c r="F318" s="54"/>
      <c r="G318" s="53"/>
      <c r="H318" s="50"/>
      <c r="I318" s="50"/>
      <c r="J318" s="82">
        <f>SUM(Seznam_dokladu[[#This Row],[Částka bez DPH]:[DPH]])</f>
        <v>0</v>
      </c>
      <c r="K318" s="199"/>
      <c r="L31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19" spans="1:12" x14ac:dyDescent="0.25">
      <c r="A319" s="80">
        <f t="shared" si="4"/>
        <v>303</v>
      </c>
      <c r="B319" s="53"/>
      <c r="C319" s="53"/>
      <c r="D319" s="79"/>
      <c r="E319" s="53"/>
      <c r="F319" s="54"/>
      <c r="G319" s="53"/>
      <c r="H319" s="50"/>
      <c r="I319" s="50"/>
      <c r="J319" s="82">
        <f>SUM(Seznam_dokladu[[#This Row],[Částka bez DPH]:[DPH]])</f>
        <v>0</v>
      </c>
      <c r="K319" s="199"/>
      <c r="L31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0" spans="1:12" x14ac:dyDescent="0.25">
      <c r="A320" s="80">
        <f t="shared" si="4"/>
        <v>304</v>
      </c>
      <c r="B320" s="53"/>
      <c r="C320" s="53"/>
      <c r="D320" s="79"/>
      <c r="E320" s="53"/>
      <c r="F320" s="54"/>
      <c r="G320" s="53"/>
      <c r="H320" s="50"/>
      <c r="I320" s="50"/>
      <c r="J320" s="82">
        <f>SUM(Seznam_dokladu[[#This Row],[Částka bez DPH]:[DPH]])</f>
        <v>0</v>
      </c>
      <c r="K320" s="199"/>
      <c r="L32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1" spans="1:12" x14ac:dyDescent="0.25">
      <c r="A321" s="80">
        <f t="shared" si="4"/>
        <v>305</v>
      </c>
      <c r="B321" s="53"/>
      <c r="C321" s="53"/>
      <c r="D321" s="79"/>
      <c r="E321" s="53"/>
      <c r="F321" s="54"/>
      <c r="G321" s="53"/>
      <c r="H321" s="50"/>
      <c r="I321" s="50"/>
      <c r="J321" s="82">
        <f>SUM(Seznam_dokladu[[#This Row],[Částka bez DPH]:[DPH]])</f>
        <v>0</v>
      </c>
      <c r="K321" s="199"/>
      <c r="L32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2" spans="1:12" x14ac:dyDescent="0.25">
      <c r="A322" s="80">
        <f t="shared" si="4"/>
        <v>306</v>
      </c>
      <c r="B322" s="53"/>
      <c r="C322" s="53"/>
      <c r="D322" s="79"/>
      <c r="E322" s="53"/>
      <c r="F322" s="54"/>
      <c r="G322" s="53"/>
      <c r="H322" s="50"/>
      <c r="I322" s="50"/>
      <c r="J322" s="82">
        <f>SUM(Seznam_dokladu[[#This Row],[Částka bez DPH]:[DPH]])</f>
        <v>0</v>
      </c>
      <c r="K322" s="199"/>
      <c r="L32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3" spans="1:12" x14ac:dyDescent="0.25">
      <c r="A323" s="80">
        <f t="shared" si="4"/>
        <v>307</v>
      </c>
      <c r="B323" s="53"/>
      <c r="C323" s="53"/>
      <c r="D323" s="79"/>
      <c r="E323" s="53"/>
      <c r="F323" s="54"/>
      <c r="G323" s="53"/>
      <c r="H323" s="50"/>
      <c r="I323" s="50"/>
      <c r="J323" s="82">
        <f>SUM(Seznam_dokladu[[#This Row],[Částka bez DPH]:[DPH]])</f>
        <v>0</v>
      </c>
      <c r="K323" s="199"/>
      <c r="L32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4" spans="1:12" x14ac:dyDescent="0.25">
      <c r="A324" s="80">
        <f t="shared" si="4"/>
        <v>308</v>
      </c>
      <c r="B324" s="53"/>
      <c r="C324" s="53"/>
      <c r="D324" s="79"/>
      <c r="E324" s="53"/>
      <c r="F324" s="54"/>
      <c r="G324" s="53"/>
      <c r="H324" s="50"/>
      <c r="I324" s="50"/>
      <c r="J324" s="82">
        <f>SUM(Seznam_dokladu[[#This Row],[Částka bez DPH]:[DPH]])</f>
        <v>0</v>
      </c>
      <c r="K324" s="199"/>
      <c r="L32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5" spans="1:12" x14ac:dyDescent="0.25">
      <c r="A325" s="80">
        <f t="shared" si="4"/>
        <v>309</v>
      </c>
      <c r="B325" s="53"/>
      <c r="C325" s="53"/>
      <c r="D325" s="79"/>
      <c r="E325" s="53"/>
      <c r="F325" s="54"/>
      <c r="G325" s="53"/>
      <c r="H325" s="50"/>
      <c r="I325" s="50"/>
      <c r="J325" s="82">
        <f>SUM(Seznam_dokladu[[#This Row],[Částka bez DPH]:[DPH]])</f>
        <v>0</v>
      </c>
      <c r="K325" s="199"/>
      <c r="L32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6" spans="1:12" x14ac:dyDescent="0.25">
      <c r="A326" s="80">
        <f t="shared" si="4"/>
        <v>310</v>
      </c>
      <c r="B326" s="53"/>
      <c r="C326" s="53"/>
      <c r="D326" s="79"/>
      <c r="E326" s="53"/>
      <c r="F326" s="54"/>
      <c r="G326" s="53"/>
      <c r="H326" s="50"/>
      <c r="I326" s="50"/>
      <c r="J326" s="82">
        <f>SUM(Seznam_dokladu[[#This Row],[Částka bez DPH]:[DPH]])</f>
        <v>0</v>
      </c>
      <c r="K326" s="199"/>
      <c r="L32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7" spans="1:12" x14ac:dyDescent="0.25">
      <c r="A327" s="80">
        <f t="shared" si="4"/>
        <v>311</v>
      </c>
      <c r="B327" s="53"/>
      <c r="C327" s="53"/>
      <c r="D327" s="79"/>
      <c r="E327" s="53"/>
      <c r="F327" s="54"/>
      <c r="G327" s="53"/>
      <c r="H327" s="50"/>
      <c r="I327" s="50"/>
      <c r="J327" s="82">
        <f>SUM(Seznam_dokladu[[#This Row],[Částka bez DPH]:[DPH]])</f>
        <v>0</v>
      </c>
      <c r="K327" s="199"/>
      <c r="L32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8" spans="1:12" x14ac:dyDescent="0.25">
      <c r="A328" s="80">
        <f t="shared" si="4"/>
        <v>312</v>
      </c>
      <c r="B328" s="53"/>
      <c r="C328" s="53"/>
      <c r="D328" s="79"/>
      <c r="E328" s="53"/>
      <c r="F328" s="54"/>
      <c r="G328" s="53"/>
      <c r="H328" s="50"/>
      <c r="I328" s="50"/>
      <c r="J328" s="82">
        <f>SUM(Seznam_dokladu[[#This Row],[Částka bez DPH]:[DPH]])</f>
        <v>0</v>
      </c>
      <c r="K328" s="199"/>
      <c r="L32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29" spans="1:12" x14ac:dyDescent="0.25">
      <c r="A329" s="80">
        <f t="shared" si="4"/>
        <v>313</v>
      </c>
      <c r="B329" s="53"/>
      <c r="C329" s="53"/>
      <c r="D329" s="79"/>
      <c r="E329" s="53"/>
      <c r="F329" s="54"/>
      <c r="G329" s="53"/>
      <c r="H329" s="50"/>
      <c r="I329" s="50"/>
      <c r="J329" s="82">
        <f>SUM(Seznam_dokladu[[#This Row],[Částka bez DPH]:[DPH]])</f>
        <v>0</v>
      </c>
      <c r="K329" s="199"/>
      <c r="L32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0" spans="1:12" x14ac:dyDescent="0.25">
      <c r="A330" s="80">
        <f t="shared" si="4"/>
        <v>314</v>
      </c>
      <c r="B330" s="53"/>
      <c r="C330" s="53"/>
      <c r="D330" s="79"/>
      <c r="E330" s="53"/>
      <c r="F330" s="54"/>
      <c r="G330" s="53"/>
      <c r="H330" s="50"/>
      <c r="I330" s="50"/>
      <c r="J330" s="82">
        <f>SUM(Seznam_dokladu[[#This Row],[Částka bez DPH]:[DPH]])</f>
        <v>0</v>
      </c>
      <c r="K330" s="199"/>
      <c r="L33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1" spans="1:12" x14ac:dyDescent="0.25">
      <c r="A331" s="80">
        <f t="shared" si="4"/>
        <v>315</v>
      </c>
      <c r="B331" s="53"/>
      <c r="C331" s="53"/>
      <c r="D331" s="79"/>
      <c r="E331" s="53"/>
      <c r="F331" s="54"/>
      <c r="G331" s="53"/>
      <c r="H331" s="50"/>
      <c r="I331" s="50"/>
      <c r="J331" s="82">
        <f>SUM(Seznam_dokladu[[#This Row],[Částka bez DPH]:[DPH]])</f>
        <v>0</v>
      </c>
      <c r="K331" s="199"/>
      <c r="L33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2" spans="1:12" x14ac:dyDescent="0.25">
      <c r="A332" s="80">
        <f t="shared" si="4"/>
        <v>316</v>
      </c>
      <c r="B332" s="53"/>
      <c r="C332" s="53"/>
      <c r="D332" s="79"/>
      <c r="E332" s="53"/>
      <c r="F332" s="54"/>
      <c r="G332" s="53"/>
      <c r="H332" s="50"/>
      <c r="I332" s="50"/>
      <c r="J332" s="82">
        <f>SUM(Seznam_dokladu[[#This Row],[Částka bez DPH]:[DPH]])</f>
        <v>0</v>
      </c>
      <c r="K332" s="199"/>
      <c r="L33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3" spans="1:12" x14ac:dyDescent="0.25">
      <c r="A333" s="80">
        <f t="shared" si="4"/>
        <v>317</v>
      </c>
      <c r="B333" s="53"/>
      <c r="C333" s="53"/>
      <c r="D333" s="79"/>
      <c r="E333" s="53"/>
      <c r="F333" s="54"/>
      <c r="G333" s="53"/>
      <c r="H333" s="50"/>
      <c r="I333" s="50"/>
      <c r="J333" s="82">
        <f>SUM(Seznam_dokladu[[#This Row],[Částka bez DPH]:[DPH]])</f>
        <v>0</v>
      </c>
      <c r="K333" s="199"/>
      <c r="L33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4" spans="1:12" x14ac:dyDescent="0.25">
      <c r="A334" s="80">
        <f t="shared" si="4"/>
        <v>318</v>
      </c>
      <c r="B334" s="53"/>
      <c r="C334" s="53"/>
      <c r="D334" s="79"/>
      <c r="E334" s="53"/>
      <c r="F334" s="54"/>
      <c r="G334" s="53"/>
      <c r="H334" s="50"/>
      <c r="I334" s="50"/>
      <c r="J334" s="82">
        <f>SUM(Seznam_dokladu[[#This Row],[Částka bez DPH]:[DPH]])</f>
        <v>0</v>
      </c>
      <c r="K334" s="199"/>
      <c r="L33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5" spans="1:12" x14ac:dyDescent="0.25">
      <c r="A335" s="80">
        <f t="shared" si="4"/>
        <v>319</v>
      </c>
      <c r="B335" s="53"/>
      <c r="C335" s="53"/>
      <c r="D335" s="79"/>
      <c r="E335" s="53"/>
      <c r="F335" s="54"/>
      <c r="G335" s="53"/>
      <c r="H335" s="50"/>
      <c r="I335" s="50"/>
      <c r="J335" s="82">
        <f>SUM(Seznam_dokladu[[#This Row],[Částka bez DPH]:[DPH]])</f>
        <v>0</v>
      </c>
      <c r="K335" s="199"/>
      <c r="L33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6" spans="1:12" x14ac:dyDescent="0.25">
      <c r="A336" s="80">
        <f t="shared" si="4"/>
        <v>320</v>
      </c>
      <c r="B336" s="53"/>
      <c r="C336" s="53"/>
      <c r="D336" s="79"/>
      <c r="E336" s="53"/>
      <c r="F336" s="54"/>
      <c r="G336" s="53"/>
      <c r="H336" s="50"/>
      <c r="I336" s="50"/>
      <c r="J336" s="82">
        <f>SUM(Seznam_dokladu[[#This Row],[Částka bez DPH]:[DPH]])</f>
        <v>0</v>
      </c>
      <c r="K336" s="199"/>
      <c r="L33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7" spans="1:12" x14ac:dyDescent="0.25">
      <c r="A337" s="80">
        <f t="shared" ref="A337:A400" si="5">ROW()-16</f>
        <v>321</v>
      </c>
      <c r="B337" s="53"/>
      <c r="C337" s="53"/>
      <c r="D337" s="79"/>
      <c r="E337" s="53"/>
      <c r="F337" s="54"/>
      <c r="G337" s="53"/>
      <c r="H337" s="50"/>
      <c r="I337" s="50"/>
      <c r="J337" s="82">
        <f>SUM(Seznam_dokladu[[#This Row],[Částka bez DPH]:[DPH]])</f>
        <v>0</v>
      </c>
      <c r="K337" s="199"/>
      <c r="L33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8" spans="1:12" x14ac:dyDescent="0.25">
      <c r="A338" s="80">
        <f t="shared" si="5"/>
        <v>322</v>
      </c>
      <c r="B338" s="53"/>
      <c r="C338" s="53"/>
      <c r="D338" s="79"/>
      <c r="E338" s="53"/>
      <c r="F338" s="54"/>
      <c r="G338" s="53"/>
      <c r="H338" s="50"/>
      <c r="I338" s="50"/>
      <c r="J338" s="82">
        <f>SUM(Seznam_dokladu[[#This Row],[Částka bez DPH]:[DPH]])</f>
        <v>0</v>
      </c>
      <c r="K338" s="199"/>
      <c r="L33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39" spans="1:12" x14ac:dyDescent="0.25">
      <c r="A339" s="80">
        <f t="shared" si="5"/>
        <v>323</v>
      </c>
      <c r="B339" s="53"/>
      <c r="C339" s="53"/>
      <c r="D339" s="79"/>
      <c r="E339" s="53"/>
      <c r="F339" s="54"/>
      <c r="G339" s="53"/>
      <c r="H339" s="50"/>
      <c r="I339" s="50"/>
      <c r="J339" s="82">
        <f>SUM(Seznam_dokladu[[#This Row],[Částka bez DPH]:[DPH]])</f>
        <v>0</v>
      </c>
      <c r="K339" s="199"/>
      <c r="L33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0" spans="1:12" x14ac:dyDescent="0.25">
      <c r="A340" s="80">
        <f t="shared" si="5"/>
        <v>324</v>
      </c>
      <c r="B340" s="53"/>
      <c r="C340" s="53"/>
      <c r="D340" s="79"/>
      <c r="E340" s="53"/>
      <c r="F340" s="54"/>
      <c r="G340" s="53"/>
      <c r="H340" s="50"/>
      <c r="I340" s="50"/>
      <c r="J340" s="82">
        <f>SUM(Seznam_dokladu[[#This Row],[Částka bez DPH]:[DPH]])</f>
        <v>0</v>
      </c>
      <c r="K340" s="199"/>
      <c r="L34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1" spans="1:12" x14ac:dyDescent="0.25">
      <c r="A341" s="80">
        <f t="shared" si="5"/>
        <v>325</v>
      </c>
      <c r="B341" s="53"/>
      <c r="C341" s="53"/>
      <c r="D341" s="79"/>
      <c r="E341" s="53"/>
      <c r="F341" s="54"/>
      <c r="G341" s="53"/>
      <c r="H341" s="50"/>
      <c r="I341" s="50"/>
      <c r="J341" s="82">
        <f>SUM(Seznam_dokladu[[#This Row],[Částka bez DPH]:[DPH]])</f>
        <v>0</v>
      </c>
      <c r="K341" s="199"/>
      <c r="L34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2" spans="1:12" x14ac:dyDescent="0.25">
      <c r="A342" s="80">
        <f t="shared" si="5"/>
        <v>326</v>
      </c>
      <c r="B342" s="53"/>
      <c r="C342" s="53"/>
      <c r="D342" s="79"/>
      <c r="E342" s="53"/>
      <c r="F342" s="54"/>
      <c r="G342" s="53"/>
      <c r="H342" s="50"/>
      <c r="I342" s="50"/>
      <c r="J342" s="82">
        <f>SUM(Seznam_dokladu[[#This Row],[Částka bez DPH]:[DPH]])</f>
        <v>0</v>
      </c>
      <c r="K342" s="199"/>
      <c r="L34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3" spans="1:12" x14ac:dyDescent="0.25">
      <c r="A343" s="80">
        <f t="shared" si="5"/>
        <v>327</v>
      </c>
      <c r="B343" s="53"/>
      <c r="C343" s="53"/>
      <c r="D343" s="79"/>
      <c r="E343" s="53"/>
      <c r="F343" s="54"/>
      <c r="G343" s="53"/>
      <c r="H343" s="50"/>
      <c r="I343" s="50"/>
      <c r="J343" s="82">
        <f>SUM(Seznam_dokladu[[#This Row],[Částka bez DPH]:[DPH]])</f>
        <v>0</v>
      </c>
      <c r="K343" s="199"/>
      <c r="L34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4" spans="1:12" x14ac:dyDescent="0.25">
      <c r="A344" s="80">
        <f t="shared" si="5"/>
        <v>328</v>
      </c>
      <c r="B344" s="53"/>
      <c r="C344" s="53"/>
      <c r="D344" s="79"/>
      <c r="E344" s="53"/>
      <c r="F344" s="54"/>
      <c r="G344" s="53"/>
      <c r="H344" s="50"/>
      <c r="I344" s="50"/>
      <c r="J344" s="82">
        <f>SUM(Seznam_dokladu[[#This Row],[Částka bez DPH]:[DPH]])</f>
        <v>0</v>
      </c>
      <c r="K344" s="199"/>
      <c r="L34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5" spans="1:12" x14ac:dyDescent="0.25">
      <c r="A345" s="80">
        <f t="shared" si="5"/>
        <v>329</v>
      </c>
      <c r="B345" s="53"/>
      <c r="C345" s="53"/>
      <c r="D345" s="79"/>
      <c r="E345" s="53"/>
      <c r="F345" s="54"/>
      <c r="G345" s="53"/>
      <c r="H345" s="50"/>
      <c r="I345" s="50"/>
      <c r="J345" s="82">
        <f>SUM(Seznam_dokladu[[#This Row],[Částka bez DPH]:[DPH]])</f>
        <v>0</v>
      </c>
      <c r="K345" s="199"/>
      <c r="L34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6" spans="1:12" x14ac:dyDescent="0.25">
      <c r="A346" s="80">
        <f t="shared" si="5"/>
        <v>330</v>
      </c>
      <c r="B346" s="53"/>
      <c r="C346" s="53"/>
      <c r="D346" s="79"/>
      <c r="E346" s="53"/>
      <c r="F346" s="54"/>
      <c r="G346" s="53"/>
      <c r="H346" s="50"/>
      <c r="I346" s="50"/>
      <c r="J346" s="82">
        <f>SUM(Seznam_dokladu[[#This Row],[Částka bez DPH]:[DPH]])</f>
        <v>0</v>
      </c>
      <c r="K346" s="199"/>
      <c r="L34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7" spans="1:12" x14ac:dyDescent="0.25">
      <c r="A347" s="80">
        <f t="shared" si="5"/>
        <v>331</v>
      </c>
      <c r="B347" s="53"/>
      <c r="C347" s="53"/>
      <c r="D347" s="79"/>
      <c r="E347" s="53"/>
      <c r="F347" s="54"/>
      <c r="G347" s="53"/>
      <c r="H347" s="50"/>
      <c r="I347" s="50"/>
      <c r="J347" s="82">
        <f>SUM(Seznam_dokladu[[#This Row],[Částka bez DPH]:[DPH]])</f>
        <v>0</v>
      </c>
      <c r="K347" s="199"/>
      <c r="L34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8" spans="1:12" x14ac:dyDescent="0.25">
      <c r="A348" s="80">
        <f t="shared" si="5"/>
        <v>332</v>
      </c>
      <c r="B348" s="53"/>
      <c r="C348" s="53"/>
      <c r="D348" s="79"/>
      <c r="E348" s="53"/>
      <c r="F348" s="54"/>
      <c r="G348" s="53"/>
      <c r="H348" s="50"/>
      <c r="I348" s="50"/>
      <c r="J348" s="82">
        <f>SUM(Seznam_dokladu[[#This Row],[Částka bez DPH]:[DPH]])</f>
        <v>0</v>
      </c>
      <c r="K348" s="199"/>
      <c r="L34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49" spans="1:12" x14ac:dyDescent="0.25">
      <c r="A349" s="80">
        <f t="shared" si="5"/>
        <v>333</v>
      </c>
      <c r="B349" s="53"/>
      <c r="C349" s="53"/>
      <c r="D349" s="79"/>
      <c r="E349" s="53"/>
      <c r="F349" s="54"/>
      <c r="G349" s="53"/>
      <c r="H349" s="50"/>
      <c r="I349" s="50"/>
      <c r="J349" s="82">
        <f>SUM(Seznam_dokladu[[#This Row],[Částka bez DPH]:[DPH]])</f>
        <v>0</v>
      </c>
      <c r="K349" s="199"/>
      <c r="L34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0" spans="1:12" x14ac:dyDescent="0.25">
      <c r="A350" s="80">
        <f t="shared" si="5"/>
        <v>334</v>
      </c>
      <c r="B350" s="53"/>
      <c r="C350" s="53"/>
      <c r="D350" s="79"/>
      <c r="E350" s="53"/>
      <c r="F350" s="54"/>
      <c r="G350" s="53"/>
      <c r="H350" s="50"/>
      <c r="I350" s="50"/>
      <c r="J350" s="82">
        <f>SUM(Seznam_dokladu[[#This Row],[Částka bez DPH]:[DPH]])</f>
        <v>0</v>
      </c>
      <c r="K350" s="199"/>
      <c r="L35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1" spans="1:12" x14ac:dyDescent="0.25">
      <c r="A351" s="80">
        <f t="shared" si="5"/>
        <v>335</v>
      </c>
      <c r="B351" s="53"/>
      <c r="C351" s="53"/>
      <c r="D351" s="79"/>
      <c r="E351" s="53"/>
      <c r="F351" s="54"/>
      <c r="G351" s="53"/>
      <c r="H351" s="50"/>
      <c r="I351" s="50"/>
      <c r="J351" s="82">
        <f>SUM(Seznam_dokladu[[#This Row],[Částka bez DPH]:[DPH]])</f>
        <v>0</v>
      </c>
      <c r="K351" s="199"/>
      <c r="L35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2" spans="1:12" x14ac:dyDescent="0.25">
      <c r="A352" s="80">
        <f t="shared" si="5"/>
        <v>336</v>
      </c>
      <c r="B352" s="53"/>
      <c r="C352" s="53"/>
      <c r="D352" s="79"/>
      <c r="E352" s="53"/>
      <c r="F352" s="54"/>
      <c r="G352" s="53"/>
      <c r="H352" s="50"/>
      <c r="I352" s="50"/>
      <c r="J352" s="82">
        <f>SUM(Seznam_dokladu[[#This Row],[Částka bez DPH]:[DPH]])</f>
        <v>0</v>
      </c>
      <c r="K352" s="199"/>
      <c r="L35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3" spans="1:12" x14ac:dyDescent="0.25">
      <c r="A353" s="80">
        <f t="shared" si="5"/>
        <v>337</v>
      </c>
      <c r="B353" s="53"/>
      <c r="C353" s="53"/>
      <c r="D353" s="79"/>
      <c r="E353" s="53"/>
      <c r="F353" s="54"/>
      <c r="G353" s="53"/>
      <c r="H353" s="50"/>
      <c r="I353" s="50"/>
      <c r="J353" s="82">
        <f>SUM(Seznam_dokladu[[#This Row],[Částka bez DPH]:[DPH]])</f>
        <v>0</v>
      </c>
      <c r="K353" s="199"/>
      <c r="L35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4" spans="1:12" x14ac:dyDescent="0.25">
      <c r="A354" s="80">
        <f t="shared" si="5"/>
        <v>338</v>
      </c>
      <c r="B354" s="53"/>
      <c r="C354" s="53"/>
      <c r="D354" s="79"/>
      <c r="E354" s="53"/>
      <c r="F354" s="54"/>
      <c r="G354" s="53"/>
      <c r="H354" s="50"/>
      <c r="I354" s="50"/>
      <c r="J354" s="82">
        <f>SUM(Seznam_dokladu[[#This Row],[Částka bez DPH]:[DPH]])</f>
        <v>0</v>
      </c>
      <c r="K354" s="199"/>
      <c r="L35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5" spans="1:12" x14ac:dyDescent="0.25">
      <c r="A355" s="80">
        <f t="shared" si="5"/>
        <v>339</v>
      </c>
      <c r="B355" s="53"/>
      <c r="C355" s="53"/>
      <c r="D355" s="79"/>
      <c r="E355" s="53"/>
      <c r="F355" s="54"/>
      <c r="G355" s="53"/>
      <c r="H355" s="50"/>
      <c r="I355" s="50"/>
      <c r="J355" s="82">
        <f>SUM(Seznam_dokladu[[#This Row],[Částka bez DPH]:[DPH]])</f>
        <v>0</v>
      </c>
      <c r="K355" s="199"/>
      <c r="L35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6" spans="1:12" x14ac:dyDescent="0.25">
      <c r="A356" s="80">
        <f t="shared" si="5"/>
        <v>340</v>
      </c>
      <c r="B356" s="53"/>
      <c r="C356" s="53"/>
      <c r="D356" s="79"/>
      <c r="E356" s="53"/>
      <c r="F356" s="54"/>
      <c r="G356" s="53"/>
      <c r="H356" s="50"/>
      <c r="I356" s="50"/>
      <c r="J356" s="82">
        <f>SUM(Seznam_dokladu[[#This Row],[Částka bez DPH]:[DPH]])</f>
        <v>0</v>
      </c>
      <c r="K356" s="199"/>
      <c r="L35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7" spans="1:12" x14ac:dyDescent="0.25">
      <c r="A357" s="80">
        <f t="shared" si="5"/>
        <v>341</v>
      </c>
      <c r="B357" s="53"/>
      <c r="C357" s="53"/>
      <c r="D357" s="79"/>
      <c r="E357" s="53"/>
      <c r="F357" s="54"/>
      <c r="G357" s="53"/>
      <c r="H357" s="50"/>
      <c r="I357" s="50"/>
      <c r="J357" s="82">
        <f>SUM(Seznam_dokladu[[#This Row],[Částka bez DPH]:[DPH]])</f>
        <v>0</v>
      </c>
      <c r="K357" s="199"/>
      <c r="L35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8" spans="1:12" x14ac:dyDescent="0.25">
      <c r="A358" s="80">
        <f t="shared" si="5"/>
        <v>342</v>
      </c>
      <c r="B358" s="53"/>
      <c r="C358" s="53"/>
      <c r="D358" s="79"/>
      <c r="E358" s="53"/>
      <c r="F358" s="54"/>
      <c r="G358" s="53"/>
      <c r="H358" s="50"/>
      <c r="I358" s="50"/>
      <c r="J358" s="82">
        <f>SUM(Seznam_dokladu[[#This Row],[Částka bez DPH]:[DPH]])</f>
        <v>0</v>
      </c>
      <c r="K358" s="199"/>
      <c r="L35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59" spans="1:12" x14ac:dyDescent="0.25">
      <c r="A359" s="80">
        <f t="shared" si="5"/>
        <v>343</v>
      </c>
      <c r="B359" s="53"/>
      <c r="C359" s="53"/>
      <c r="D359" s="79"/>
      <c r="E359" s="53"/>
      <c r="F359" s="54"/>
      <c r="G359" s="53"/>
      <c r="H359" s="50"/>
      <c r="I359" s="50"/>
      <c r="J359" s="82">
        <f>SUM(Seznam_dokladu[[#This Row],[Částka bez DPH]:[DPH]])</f>
        <v>0</v>
      </c>
      <c r="K359" s="199"/>
      <c r="L35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0" spans="1:12" x14ac:dyDescent="0.25">
      <c r="A360" s="80">
        <f t="shared" si="5"/>
        <v>344</v>
      </c>
      <c r="B360" s="53"/>
      <c r="C360" s="53"/>
      <c r="D360" s="79"/>
      <c r="E360" s="53"/>
      <c r="F360" s="54"/>
      <c r="G360" s="53"/>
      <c r="H360" s="50"/>
      <c r="I360" s="50"/>
      <c r="J360" s="82">
        <f>SUM(Seznam_dokladu[[#This Row],[Částka bez DPH]:[DPH]])</f>
        <v>0</v>
      </c>
      <c r="K360" s="199"/>
      <c r="L36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1" spans="1:12" x14ac:dyDescent="0.25">
      <c r="A361" s="80">
        <f t="shared" si="5"/>
        <v>345</v>
      </c>
      <c r="B361" s="53"/>
      <c r="C361" s="53"/>
      <c r="D361" s="79"/>
      <c r="E361" s="53"/>
      <c r="F361" s="54"/>
      <c r="G361" s="53"/>
      <c r="H361" s="50"/>
      <c r="I361" s="50"/>
      <c r="J361" s="82">
        <f>SUM(Seznam_dokladu[[#This Row],[Částka bez DPH]:[DPH]])</f>
        <v>0</v>
      </c>
      <c r="K361" s="199"/>
      <c r="L36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2" spans="1:12" x14ac:dyDescent="0.25">
      <c r="A362" s="80">
        <f t="shared" si="5"/>
        <v>346</v>
      </c>
      <c r="B362" s="53"/>
      <c r="C362" s="53"/>
      <c r="D362" s="79"/>
      <c r="E362" s="53"/>
      <c r="F362" s="54"/>
      <c r="G362" s="53"/>
      <c r="H362" s="50"/>
      <c r="I362" s="50"/>
      <c r="J362" s="82">
        <f>SUM(Seznam_dokladu[[#This Row],[Částka bez DPH]:[DPH]])</f>
        <v>0</v>
      </c>
      <c r="K362" s="199"/>
      <c r="L36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3" spans="1:12" x14ac:dyDescent="0.25">
      <c r="A363" s="80">
        <f t="shared" si="5"/>
        <v>347</v>
      </c>
      <c r="B363" s="53"/>
      <c r="C363" s="53"/>
      <c r="D363" s="79"/>
      <c r="E363" s="53"/>
      <c r="F363" s="54"/>
      <c r="G363" s="53"/>
      <c r="H363" s="50"/>
      <c r="I363" s="50"/>
      <c r="J363" s="82">
        <f>SUM(Seznam_dokladu[[#This Row],[Částka bez DPH]:[DPH]])</f>
        <v>0</v>
      </c>
      <c r="K363" s="199"/>
      <c r="L36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4" spans="1:12" x14ac:dyDescent="0.25">
      <c r="A364" s="80">
        <f t="shared" si="5"/>
        <v>348</v>
      </c>
      <c r="B364" s="53"/>
      <c r="C364" s="53"/>
      <c r="D364" s="79"/>
      <c r="E364" s="53"/>
      <c r="F364" s="54"/>
      <c r="G364" s="53"/>
      <c r="H364" s="50"/>
      <c r="I364" s="50"/>
      <c r="J364" s="82">
        <f>SUM(Seznam_dokladu[[#This Row],[Částka bez DPH]:[DPH]])</f>
        <v>0</v>
      </c>
      <c r="K364" s="199"/>
      <c r="L36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5" spans="1:12" x14ac:dyDescent="0.25">
      <c r="A365" s="80">
        <f t="shared" si="5"/>
        <v>349</v>
      </c>
      <c r="B365" s="53"/>
      <c r="C365" s="53"/>
      <c r="D365" s="79"/>
      <c r="E365" s="53"/>
      <c r="F365" s="54"/>
      <c r="G365" s="53"/>
      <c r="H365" s="50"/>
      <c r="I365" s="50"/>
      <c r="J365" s="82">
        <f>SUM(Seznam_dokladu[[#This Row],[Částka bez DPH]:[DPH]])</f>
        <v>0</v>
      </c>
      <c r="K365" s="199"/>
      <c r="L36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6" spans="1:12" x14ac:dyDescent="0.25">
      <c r="A366" s="80">
        <f t="shared" si="5"/>
        <v>350</v>
      </c>
      <c r="B366" s="53"/>
      <c r="C366" s="53"/>
      <c r="D366" s="79"/>
      <c r="E366" s="53"/>
      <c r="F366" s="54"/>
      <c r="G366" s="53"/>
      <c r="H366" s="50"/>
      <c r="I366" s="50"/>
      <c r="J366" s="82">
        <f>SUM(Seznam_dokladu[[#This Row],[Částka bez DPH]:[DPH]])</f>
        <v>0</v>
      </c>
      <c r="K366" s="199"/>
      <c r="L36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7" spans="1:12" x14ac:dyDescent="0.25">
      <c r="A367" s="80">
        <f t="shared" si="5"/>
        <v>351</v>
      </c>
      <c r="B367" s="53"/>
      <c r="C367" s="53"/>
      <c r="D367" s="79"/>
      <c r="E367" s="53"/>
      <c r="F367" s="54"/>
      <c r="G367" s="53"/>
      <c r="H367" s="50"/>
      <c r="I367" s="50"/>
      <c r="J367" s="82">
        <f>SUM(Seznam_dokladu[[#This Row],[Částka bez DPH]:[DPH]])</f>
        <v>0</v>
      </c>
      <c r="K367" s="199"/>
      <c r="L36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8" spans="1:12" x14ac:dyDescent="0.25">
      <c r="A368" s="80">
        <f t="shared" si="5"/>
        <v>352</v>
      </c>
      <c r="B368" s="53"/>
      <c r="C368" s="53"/>
      <c r="D368" s="79"/>
      <c r="E368" s="53"/>
      <c r="F368" s="54"/>
      <c r="G368" s="53"/>
      <c r="H368" s="50"/>
      <c r="I368" s="50"/>
      <c r="J368" s="82">
        <f>SUM(Seznam_dokladu[[#This Row],[Částka bez DPH]:[DPH]])</f>
        <v>0</v>
      </c>
      <c r="K368" s="199"/>
      <c r="L36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69" spans="1:12" x14ac:dyDescent="0.25">
      <c r="A369" s="80">
        <f t="shared" si="5"/>
        <v>353</v>
      </c>
      <c r="B369" s="53"/>
      <c r="C369" s="53"/>
      <c r="D369" s="79"/>
      <c r="E369" s="53"/>
      <c r="F369" s="54"/>
      <c r="G369" s="53"/>
      <c r="H369" s="50"/>
      <c r="I369" s="50"/>
      <c r="J369" s="82">
        <f>SUM(Seznam_dokladu[[#This Row],[Částka bez DPH]:[DPH]])</f>
        <v>0</v>
      </c>
      <c r="K369" s="199"/>
      <c r="L36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0" spans="1:12" x14ac:dyDescent="0.25">
      <c r="A370" s="80">
        <f t="shared" si="5"/>
        <v>354</v>
      </c>
      <c r="B370" s="53"/>
      <c r="C370" s="53"/>
      <c r="D370" s="79"/>
      <c r="E370" s="53"/>
      <c r="F370" s="54"/>
      <c r="G370" s="53"/>
      <c r="H370" s="50"/>
      <c r="I370" s="50"/>
      <c r="J370" s="82">
        <f>SUM(Seznam_dokladu[[#This Row],[Částka bez DPH]:[DPH]])</f>
        <v>0</v>
      </c>
      <c r="K370" s="199"/>
      <c r="L37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1" spans="1:12" x14ac:dyDescent="0.25">
      <c r="A371" s="80">
        <f t="shared" si="5"/>
        <v>355</v>
      </c>
      <c r="B371" s="53"/>
      <c r="C371" s="53"/>
      <c r="D371" s="79"/>
      <c r="E371" s="53"/>
      <c r="F371" s="54"/>
      <c r="G371" s="53"/>
      <c r="H371" s="50"/>
      <c r="I371" s="50"/>
      <c r="J371" s="82">
        <f>SUM(Seznam_dokladu[[#This Row],[Částka bez DPH]:[DPH]])</f>
        <v>0</v>
      </c>
      <c r="K371" s="199"/>
      <c r="L37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2" spans="1:12" x14ac:dyDescent="0.25">
      <c r="A372" s="80">
        <f t="shared" si="5"/>
        <v>356</v>
      </c>
      <c r="B372" s="53"/>
      <c r="C372" s="53"/>
      <c r="D372" s="79"/>
      <c r="E372" s="53"/>
      <c r="F372" s="54"/>
      <c r="G372" s="53"/>
      <c r="H372" s="50"/>
      <c r="I372" s="50"/>
      <c r="J372" s="82">
        <f>SUM(Seznam_dokladu[[#This Row],[Částka bez DPH]:[DPH]])</f>
        <v>0</v>
      </c>
      <c r="K372" s="199"/>
      <c r="L37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3" spans="1:12" x14ac:dyDescent="0.25">
      <c r="A373" s="80">
        <f t="shared" si="5"/>
        <v>357</v>
      </c>
      <c r="B373" s="53"/>
      <c r="C373" s="53"/>
      <c r="D373" s="79"/>
      <c r="E373" s="53"/>
      <c r="F373" s="54"/>
      <c r="G373" s="53"/>
      <c r="H373" s="50"/>
      <c r="I373" s="50"/>
      <c r="J373" s="82">
        <f>SUM(Seznam_dokladu[[#This Row],[Částka bez DPH]:[DPH]])</f>
        <v>0</v>
      </c>
      <c r="K373" s="199"/>
      <c r="L37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4" spans="1:12" x14ac:dyDescent="0.25">
      <c r="A374" s="80">
        <f t="shared" si="5"/>
        <v>358</v>
      </c>
      <c r="B374" s="53"/>
      <c r="C374" s="53"/>
      <c r="D374" s="79"/>
      <c r="E374" s="53"/>
      <c r="F374" s="54"/>
      <c r="G374" s="53"/>
      <c r="H374" s="50"/>
      <c r="I374" s="50"/>
      <c r="J374" s="82">
        <f>SUM(Seznam_dokladu[[#This Row],[Částka bez DPH]:[DPH]])</f>
        <v>0</v>
      </c>
      <c r="K374" s="199"/>
      <c r="L37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5" spans="1:12" x14ac:dyDescent="0.25">
      <c r="A375" s="80">
        <f t="shared" si="5"/>
        <v>359</v>
      </c>
      <c r="B375" s="53"/>
      <c r="C375" s="53"/>
      <c r="D375" s="79"/>
      <c r="E375" s="53"/>
      <c r="F375" s="54"/>
      <c r="G375" s="53"/>
      <c r="H375" s="50"/>
      <c r="I375" s="50"/>
      <c r="J375" s="82">
        <f>SUM(Seznam_dokladu[[#This Row],[Částka bez DPH]:[DPH]])</f>
        <v>0</v>
      </c>
      <c r="K375" s="199"/>
      <c r="L37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6" spans="1:12" x14ac:dyDescent="0.25">
      <c r="A376" s="80">
        <f t="shared" si="5"/>
        <v>360</v>
      </c>
      <c r="B376" s="53"/>
      <c r="C376" s="53"/>
      <c r="D376" s="79"/>
      <c r="E376" s="53"/>
      <c r="F376" s="54"/>
      <c r="G376" s="53"/>
      <c r="H376" s="50"/>
      <c r="I376" s="50"/>
      <c r="J376" s="82">
        <f>SUM(Seznam_dokladu[[#This Row],[Částka bez DPH]:[DPH]])</f>
        <v>0</v>
      </c>
      <c r="K376" s="199"/>
      <c r="L37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7" spans="1:12" x14ac:dyDescent="0.25">
      <c r="A377" s="80">
        <f t="shared" si="5"/>
        <v>361</v>
      </c>
      <c r="B377" s="53"/>
      <c r="C377" s="53"/>
      <c r="D377" s="79"/>
      <c r="E377" s="53"/>
      <c r="F377" s="54"/>
      <c r="G377" s="53"/>
      <c r="H377" s="50"/>
      <c r="I377" s="50"/>
      <c r="J377" s="82">
        <f>SUM(Seznam_dokladu[[#This Row],[Částka bez DPH]:[DPH]])</f>
        <v>0</v>
      </c>
      <c r="K377" s="199"/>
      <c r="L37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8" spans="1:12" x14ac:dyDescent="0.25">
      <c r="A378" s="80">
        <f t="shared" si="5"/>
        <v>362</v>
      </c>
      <c r="B378" s="53"/>
      <c r="C378" s="53"/>
      <c r="D378" s="79"/>
      <c r="E378" s="53"/>
      <c r="F378" s="54"/>
      <c r="G378" s="53"/>
      <c r="H378" s="50"/>
      <c r="I378" s="50"/>
      <c r="J378" s="82">
        <f>SUM(Seznam_dokladu[[#This Row],[Částka bez DPH]:[DPH]])</f>
        <v>0</v>
      </c>
      <c r="K378" s="199"/>
      <c r="L37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79" spans="1:12" x14ac:dyDescent="0.25">
      <c r="A379" s="80">
        <f t="shared" si="5"/>
        <v>363</v>
      </c>
      <c r="B379" s="53"/>
      <c r="C379" s="53"/>
      <c r="D379" s="79"/>
      <c r="E379" s="53"/>
      <c r="F379" s="54"/>
      <c r="G379" s="53"/>
      <c r="H379" s="50"/>
      <c r="I379" s="50"/>
      <c r="J379" s="82">
        <f>SUM(Seznam_dokladu[[#This Row],[Částka bez DPH]:[DPH]])</f>
        <v>0</v>
      </c>
      <c r="K379" s="199"/>
      <c r="L37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0" spans="1:12" x14ac:dyDescent="0.25">
      <c r="A380" s="80">
        <f t="shared" si="5"/>
        <v>364</v>
      </c>
      <c r="B380" s="53"/>
      <c r="C380" s="53"/>
      <c r="D380" s="79"/>
      <c r="E380" s="53"/>
      <c r="F380" s="54"/>
      <c r="G380" s="53"/>
      <c r="H380" s="50"/>
      <c r="I380" s="50"/>
      <c r="J380" s="82">
        <f>SUM(Seznam_dokladu[[#This Row],[Částka bez DPH]:[DPH]])</f>
        <v>0</v>
      </c>
      <c r="K380" s="199"/>
      <c r="L38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1" spans="1:12" x14ac:dyDescent="0.25">
      <c r="A381" s="80">
        <f t="shared" si="5"/>
        <v>365</v>
      </c>
      <c r="B381" s="53"/>
      <c r="C381" s="53"/>
      <c r="D381" s="79"/>
      <c r="E381" s="53"/>
      <c r="F381" s="54"/>
      <c r="G381" s="53"/>
      <c r="H381" s="50"/>
      <c r="I381" s="50"/>
      <c r="J381" s="82">
        <f>SUM(Seznam_dokladu[[#This Row],[Částka bez DPH]:[DPH]])</f>
        <v>0</v>
      </c>
      <c r="K381" s="199"/>
      <c r="L38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2" spans="1:12" x14ac:dyDescent="0.25">
      <c r="A382" s="80">
        <f t="shared" si="5"/>
        <v>366</v>
      </c>
      <c r="B382" s="53"/>
      <c r="C382" s="53"/>
      <c r="D382" s="79"/>
      <c r="E382" s="53"/>
      <c r="F382" s="54"/>
      <c r="G382" s="53"/>
      <c r="H382" s="50"/>
      <c r="I382" s="50"/>
      <c r="J382" s="82">
        <f>SUM(Seznam_dokladu[[#This Row],[Částka bez DPH]:[DPH]])</f>
        <v>0</v>
      </c>
      <c r="K382" s="199"/>
      <c r="L38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3" spans="1:12" x14ac:dyDescent="0.25">
      <c r="A383" s="80">
        <f t="shared" si="5"/>
        <v>367</v>
      </c>
      <c r="B383" s="53"/>
      <c r="C383" s="53"/>
      <c r="D383" s="79"/>
      <c r="E383" s="53"/>
      <c r="F383" s="54"/>
      <c r="G383" s="53"/>
      <c r="H383" s="50"/>
      <c r="I383" s="50"/>
      <c r="J383" s="82">
        <f>SUM(Seznam_dokladu[[#This Row],[Částka bez DPH]:[DPH]])</f>
        <v>0</v>
      </c>
      <c r="K383" s="199"/>
      <c r="L38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4" spans="1:12" x14ac:dyDescent="0.25">
      <c r="A384" s="80">
        <f t="shared" si="5"/>
        <v>368</v>
      </c>
      <c r="B384" s="53"/>
      <c r="C384" s="53"/>
      <c r="D384" s="79"/>
      <c r="E384" s="53"/>
      <c r="F384" s="54"/>
      <c r="G384" s="53"/>
      <c r="H384" s="50"/>
      <c r="I384" s="50"/>
      <c r="J384" s="82">
        <f>SUM(Seznam_dokladu[[#This Row],[Částka bez DPH]:[DPH]])</f>
        <v>0</v>
      </c>
      <c r="K384" s="199"/>
      <c r="L38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5" spans="1:12" x14ac:dyDescent="0.25">
      <c r="A385" s="80">
        <f t="shared" si="5"/>
        <v>369</v>
      </c>
      <c r="B385" s="53"/>
      <c r="C385" s="53"/>
      <c r="D385" s="79"/>
      <c r="E385" s="53"/>
      <c r="F385" s="54"/>
      <c r="G385" s="53"/>
      <c r="H385" s="50"/>
      <c r="I385" s="50"/>
      <c r="J385" s="82">
        <f>SUM(Seznam_dokladu[[#This Row],[Částka bez DPH]:[DPH]])</f>
        <v>0</v>
      </c>
      <c r="K385" s="199"/>
      <c r="L38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6" spans="1:12" x14ac:dyDescent="0.25">
      <c r="A386" s="80">
        <f t="shared" si="5"/>
        <v>370</v>
      </c>
      <c r="B386" s="53"/>
      <c r="C386" s="53"/>
      <c r="D386" s="79"/>
      <c r="E386" s="53"/>
      <c r="F386" s="54"/>
      <c r="G386" s="53"/>
      <c r="H386" s="50"/>
      <c r="I386" s="50"/>
      <c r="J386" s="82">
        <f>SUM(Seznam_dokladu[[#This Row],[Částka bez DPH]:[DPH]])</f>
        <v>0</v>
      </c>
      <c r="K386" s="199"/>
      <c r="L38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7" spans="1:12" x14ac:dyDescent="0.25">
      <c r="A387" s="80">
        <f t="shared" si="5"/>
        <v>371</v>
      </c>
      <c r="B387" s="53"/>
      <c r="C387" s="53"/>
      <c r="D387" s="79"/>
      <c r="E387" s="53"/>
      <c r="F387" s="54"/>
      <c r="G387" s="53"/>
      <c r="H387" s="50"/>
      <c r="I387" s="50"/>
      <c r="J387" s="82">
        <f>SUM(Seznam_dokladu[[#This Row],[Částka bez DPH]:[DPH]])</f>
        <v>0</v>
      </c>
      <c r="K387" s="199"/>
      <c r="L38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8" spans="1:12" x14ac:dyDescent="0.25">
      <c r="A388" s="80">
        <f t="shared" si="5"/>
        <v>372</v>
      </c>
      <c r="B388" s="53"/>
      <c r="C388" s="53"/>
      <c r="D388" s="79"/>
      <c r="E388" s="53"/>
      <c r="F388" s="54"/>
      <c r="G388" s="53"/>
      <c r="H388" s="50"/>
      <c r="I388" s="50"/>
      <c r="J388" s="82">
        <f>SUM(Seznam_dokladu[[#This Row],[Částka bez DPH]:[DPH]])</f>
        <v>0</v>
      </c>
      <c r="K388" s="199"/>
      <c r="L38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89" spans="1:12" x14ac:dyDescent="0.25">
      <c r="A389" s="80">
        <f t="shared" si="5"/>
        <v>373</v>
      </c>
      <c r="B389" s="53"/>
      <c r="C389" s="53"/>
      <c r="D389" s="79"/>
      <c r="E389" s="53"/>
      <c r="F389" s="54"/>
      <c r="G389" s="53"/>
      <c r="H389" s="50"/>
      <c r="I389" s="50"/>
      <c r="J389" s="82">
        <f>SUM(Seznam_dokladu[[#This Row],[Částka bez DPH]:[DPH]])</f>
        <v>0</v>
      </c>
      <c r="K389" s="199"/>
      <c r="L38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0" spans="1:12" x14ac:dyDescent="0.25">
      <c r="A390" s="80">
        <f t="shared" si="5"/>
        <v>374</v>
      </c>
      <c r="B390" s="53"/>
      <c r="C390" s="53"/>
      <c r="D390" s="79"/>
      <c r="E390" s="53"/>
      <c r="F390" s="54"/>
      <c r="G390" s="53"/>
      <c r="H390" s="50"/>
      <c r="I390" s="50"/>
      <c r="J390" s="82">
        <f>SUM(Seznam_dokladu[[#This Row],[Částka bez DPH]:[DPH]])</f>
        <v>0</v>
      </c>
      <c r="K390" s="199"/>
      <c r="L39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1" spans="1:12" x14ac:dyDescent="0.25">
      <c r="A391" s="80">
        <f t="shared" si="5"/>
        <v>375</v>
      </c>
      <c r="B391" s="53"/>
      <c r="C391" s="53"/>
      <c r="D391" s="79"/>
      <c r="E391" s="53"/>
      <c r="F391" s="54"/>
      <c r="G391" s="53"/>
      <c r="H391" s="50"/>
      <c r="I391" s="50"/>
      <c r="J391" s="82">
        <f>SUM(Seznam_dokladu[[#This Row],[Částka bez DPH]:[DPH]])</f>
        <v>0</v>
      </c>
      <c r="K391" s="199"/>
      <c r="L39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2" spans="1:12" x14ac:dyDescent="0.25">
      <c r="A392" s="80">
        <f t="shared" si="5"/>
        <v>376</v>
      </c>
      <c r="B392" s="53"/>
      <c r="C392" s="53"/>
      <c r="D392" s="79"/>
      <c r="E392" s="53"/>
      <c r="F392" s="54"/>
      <c r="G392" s="53"/>
      <c r="H392" s="50"/>
      <c r="I392" s="50"/>
      <c r="J392" s="82">
        <f>SUM(Seznam_dokladu[[#This Row],[Částka bez DPH]:[DPH]])</f>
        <v>0</v>
      </c>
      <c r="K392" s="199"/>
      <c r="L39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3" spans="1:12" x14ac:dyDescent="0.25">
      <c r="A393" s="80">
        <f t="shared" si="5"/>
        <v>377</v>
      </c>
      <c r="B393" s="53"/>
      <c r="C393" s="53"/>
      <c r="D393" s="79"/>
      <c r="E393" s="53"/>
      <c r="F393" s="54"/>
      <c r="G393" s="53"/>
      <c r="H393" s="50"/>
      <c r="I393" s="50"/>
      <c r="J393" s="82">
        <f>SUM(Seznam_dokladu[[#This Row],[Částka bez DPH]:[DPH]])</f>
        <v>0</v>
      </c>
      <c r="K393" s="199"/>
      <c r="L39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4" spans="1:12" x14ac:dyDescent="0.25">
      <c r="A394" s="80">
        <f t="shared" si="5"/>
        <v>378</v>
      </c>
      <c r="B394" s="53"/>
      <c r="C394" s="53"/>
      <c r="D394" s="79"/>
      <c r="E394" s="53"/>
      <c r="F394" s="54"/>
      <c r="G394" s="53"/>
      <c r="H394" s="50"/>
      <c r="I394" s="50"/>
      <c r="J394" s="82">
        <f>SUM(Seznam_dokladu[[#This Row],[Částka bez DPH]:[DPH]])</f>
        <v>0</v>
      </c>
      <c r="K394" s="199"/>
      <c r="L39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5" spans="1:12" x14ac:dyDescent="0.25">
      <c r="A395" s="80">
        <f t="shared" si="5"/>
        <v>379</v>
      </c>
      <c r="B395" s="53"/>
      <c r="C395" s="53"/>
      <c r="D395" s="79"/>
      <c r="E395" s="53"/>
      <c r="F395" s="54"/>
      <c r="G395" s="53"/>
      <c r="H395" s="50"/>
      <c r="I395" s="50"/>
      <c r="J395" s="82">
        <f>SUM(Seznam_dokladu[[#This Row],[Částka bez DPH]:[DPH]])</f>
        <v>0</v>
      </c>
      <c r="K395" s="199"/>
      <c r="L39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6" spans="1:12" x14ac:dyDescent="0.25">
      <c r="A396" s="80">
        <f t="shared" si="5"/>
        <v>380</v>
      </c>
      <c r="B396" s="53"/>
      <c r="C396" s="53"/>
      <c r="D396" s="79"/>
      <c r="E396" s="53"/>
      <c r="F396" s="54"/>
      <c r="G396" s="53"/>
      <c r="H396" s="50"/>
      <c r="I396" s="50"/>
      <c r="J396" s="82">
        <f>SUM(Seznam_dokladu[[#This Row],[Částka bez DPH]:[DPH]])</f>
        <v>0</v>
      </c>
      <c r="K396" s="199"/>
      <c r="L39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7" spans="1:12" x14ac:dyDescent="0.25">
      <c r="A397" s="80">
        <f t="shared" si="5"/>
        <v>381</v>
      </c>
      <c r="B397" s="53"/>
      <c r="C397" s="53"/>
      <c r="D397" s="79"/>
      <c r="E397" s="53"/>
      <c r="F397" s="54"/>
      <c r="G397" s="53"/>
      <c r="H397" s="50"/>
      <c r="I397" s="50"/>
      <c r="J397" s="82">
        <f>SUM(Seznam_dokladu[[#This Row],[Částka bez DPH]:[DPH]])</f>
        <v>0</v>
      </c>
      <c r="K397" s="199"/>
      <c r="L39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8" spans="1:12" x14ac:dyDescent="0.25">
      <c r="A398" s="80">
        <f t="shared" si="5"/>
        <v>382</v>
      </c>
      <c r="B398" s="53"/>
      <c r="C398" s="53"/>
      <c r="D398" s="79"/>
      <c r="E398" s="53"/>
      <c r="F398" s="54"/>
      <c r="G398" s="53"/>
      <c r="H398" s="50"/>
      <c r="I398" s="50"/>
      <c r="J398" s="82">
        <f>SUM(Seznam_dokladu[[#This Row],[Částka bez DPH]:[DPH]])</f>
        <v>0</v>
      </c>
      <c r="K398" s="199"/>
      <c r="L39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399" spans="1:12" x14ac:dyDescent="0.25">
      <c r="A399" s="80">
        <f t="shared" si="5"/>
        <v>383</v>
      </c>
      <c r="B399" s="53"/>
      <c r="C399" s="53"/>
      <c r="D399" s="79"/>
      <c r="E399" s="53"/>
      <c r="F399" s="54"/>
      <c r="G399" s="53"/>
      <c r="H399" s="50"/>
      <c r="I399" s="50"/>
      <c r="J399" s="82">
        <f>SUM(Seznam_dokladu[[#This Row],[Částka bez DPH]:[DPH]])</f>
        <v>0</v>
      </c>
      <c r="K399" s="199"/>
      <c r="L39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0" spans="1:12" x14ac:dyDescent="0.25">
      <c r="A400" s="80">
        <f t="shared" si="5"/>
        <v>384</v>
      </c>
      <c r="B400" s="53"/>
      <c r="C400" s="53"/>
      <c r="D400" s="79"/>
      <c r="E400" s="53"/>
      <c r="F400" s="54"/>
      <c r="G400" s="53"/>
      <c r="H400" s="50"/>
      <c r="I400" s="50"/>
      <c r="J400" s="82">
        <f>SUM(Seznam_dokladu[[#This Row],[Částka bez DPH]:[DPH]])</f>
        <v>0</v>
      </c>
      <c r="K400" s="199"/>
      <c r="L40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1" spans="1:12" x14ac:dyDescent="0.25">
      <c r="A401" s="80">
        <f t="shared" ref="A401:A464" si="6">ROW()-16</f>
        <v>385</v>
      </c>
      <c r="B401" s="53"/>
      <c r="C401" s="53"/>
      <c r="D401" s="79"/>
      <c r="E401" s="53"/>
      <c r="F401" s="54"/>
      <c r="G401" s="53"/>
      <c r="H401" s="50"/>
      <c r="I401" s="50"/>
      <c r="J401" s="82">
        <f>SUM(Seznam_dokladu[[#This Row],[Částka bez DPH]:[DPH]])</f>
        <v>0</v>
      </c>
      <c r="K401" s="199"/>
      <c r="L40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2" spans="1:12" x14ac:dyDescent="0.25">
      <c r="A402" s="80">
        <f t="shared" si="6"/>
        <v>386</v>
      </c>
      <c r="B402" s="53"/>
      <c r="C402" s="53"/>
      <c r="D402" s="79"/>
      <c r="E402" s="53"/>
      <c r="F402" s="54"/>
      <c r="G402" s="53"/>
      <c r="H402" s="50"/>
      <c r="I402" s="50"/>
      <c r="J402" s="82">
        <f>SUM(Seznam_dokladu[[#This Row],[Částka bez DPH]:[DPH]])</f>
        <v>0</v>
      </c>
      <c r="K402" s="199"/>
      <c r="L40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3" spans="1:12" x14ac:dyDescent="0.25">
      <c r="A403" s="80">
        <f t="shared" si="6"/>
        <v>387</v>
      </c>
      <c r="B403" s="53"/>
      <c r="C403" s="53"/>
      <c r="D403" s="79"/>
      <c r="E403" s="53"/>
      <c r="F403" s="54"/>
      <c r="G403" s="53"/>
      <c r="H403" s="50"/>
      <c r="I403" s="50"/>
      <c r="J403" s="82">
        <f>SUM(Seznam_dokladu[[#This Row],[Částka bez DPH]:[DPH]])</f>
        <v>0</v>
      </c>
      <c r="K403" s="199"/>
      <c r="L40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4" spans="1:12" x14ac:dyDescent="0.25">
      <c r="A404" s="80">
        <f t="shared" si="6"/>
        <v>388</v>
      </c>
      <c r="B404" s="53"/>
      <c r="C404" s="53"/>
      <c r="D404" s="79"/>
      <c r="E404" s="53"/>
      <c r="F404" s="54"/>
      <c r="G404" s="53"/>
      <c r="H404" s="50"/>
      <c r="I404" s="50"/>
      <c r="J404" s="82">
        <f>SUM(Seznam_dokladu[[#This Row],[Částka bez DPH]:[DPH]])</f>
        <v>0</v>
      </c>
      <c r="K404" s="199"/>
      <c r="L40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5" spans="1:12" x14ac:dyDescent="0.25">
      <c r="A405" s="80">
        <f t="shared" si="6"/>
        <v>389</v>
      </c>
      <c r="B405" s="53"/>
      <c r="C405" s="53"/>
      <c r="D405" s="79"/>
      <c r="E405" s="53"/>
      <c r="F405" s="54"/>
      <c r="G405" s="53"/>
      <c r="H405" s="50"/>
      <c r="I405" s="50"/>
      <c r="J405" s="82">
        <f>SUM(Seznam_dokladu[[#This Row],[Částka bez DPH]:[DPH]])</f>
        <v>0</v>
      </c>
      <c r="K405" s="199"/>
      <c r="L40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6" spans="1:12" x14ac:dyDescent="0.25">
      <c r="A406" s="80">
        <f t="shared" si="6"/>
        <v>390</v>
      </c>
      <c r="B406" s="53"/>
      <c r="C406" s="53"/>
      <c r="D406" s="79"/>
      <c r="E406" s="53"/>
      <c r="F406" s="54"/>
      <c r="G406" s="53"/>
      <c r="H406" s="50"/>
      <c r="I406" s="50"/>
      <c r="J406" s="82">
        <f>SUM(Seznam_dokladu[[#This Row],[Částka bez DPH]:[DPH]])</f>
        <v>0</v>
      </c>
      <c r="K406" s="199"/>
      <c r="L40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7" spans="1:12" x14ac:dyDescent="0.25">
      <c r="A407" s="80">
        <f t="shared" si="6"/>
        <v>391</v>
      </c>
      <c r="B407" s="53"/>
      <c r="C407" s="53"/>
      <c r="D407" s="79"/>
      <c r="E407" s="53"/>
      <c r="F407" s="54"/>
      <c r="G407" s="53"/>
      <c r="H407" s="50"/>
      <c r="I407" s="50"/>
      <c r="J407" s="82">
        <f>SUM(Seznam_dokladu[[#This Row],[Částka bez DPH]:[DPH]])</f>
        <v>0</v>
      </c>
      <c r="K407" s="199"/>
      <c r="L40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8" spans="1:12" x14ac:dyDescent="0.25">
      <c r="A408" s="80">
        <f t="shared" si="6"/>
        <v>392</v>
      </c>
      <c r="B408" s="53"/>
      <c r="C408" s="53"/>
      <c r="D408" s="79"/>
      <c r="E408" s="53"/>
      <c r="F408" s="54"/>
      <c r="G408" s="53"/>
      <c r="H408" s="50"/>
      <c r="I408" s="50"/>
      <c r="J408" s="82">
        <f>SUM(Seznam_dokladu[[#This Row],[Částka bez DPH]:[DPH]])</f>
        <v>0</v>
      </c>
      <c r="K408" s="199"/>
      <c r="L40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09" spans="1:12" x14ac:dyDescent="0.25">
      <c r="A409" s="80">
        <f t="shared" si="6"/>
        <v>393</v>
      </c>
      <c r="B409" s="53"/>
      <c r="C409" s="53"/>
      <c r="D409" s="79"/>
      <c r="E409" s="53"/>
      <c r="F409" s="54"/>
      <c r="G409" s="53"/>
      <c r="H409" s="50"/>
      <c r="I409" s="50"/>
      <c r="J409" s="82">
        <f>SUM(Seznam_dokladu[[#This Row],[Částka bez DPH]:[DPH]])</f>
        <v>0</v>
      </c>
      <c r="K409" s="199"/>
      <c r="L40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0" spans="1:12" x14ac:dyDescent="0.25">
      <c r="A410" s="80">
        <f t="shared" si="6"/>
        <v>394</v>
      </c>
      <c r="B410" s="53"/>
      <c r="C410" s="53"/>
      <c r="D410" s="79"/>
      <c r="E410" s="53"/>
      <c r="F410" s="54"/>
      <c r="G410" s="53"/>
      <c r="H410" s="50"/>
      <c r="I410" s="50"/>
      <c r="J410" s="82">
        <f>SUM(Seznam_dokladu[[#This Row],[Částka bez DPH]:[DPH]])</f>
        <v>0</v>
      </c>
      <c r="K410" s="199"/>
      <c r="L41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1" spans="1:12" x14ac:dyDescent="0.25">
      <c r="A411" s="80">
        <f t="shared" si="6"/>
        <v>395</v>
      </c>
      <c r="B411" s="53"/>
      <c r="C411" s="53"/>
      <c r="D411" s="79"/>
      <c r="E411" s="53"/>
      <c r="F411" s="54"/>
      <c r="G411" s="53"/>
      <c r="H411" s="50"/>
      <c r="I411" s="50"/>
      <c r="J411" s="82">
        <f>SUM(Seznam_dokladu[[#This Row],[Částka bez DPH]:[DPH]])</f>
        <v>0</v>
      </c>
      <c r="K411" s="199"/>
      <c r="L41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2" spans="1:12" x14ac:dyDescent="0.25">
      <c r="A412" s="80">
        <f t="shared" si="6"/>
        <v>396</v>
      </c>
      <c r="B412" s="53"/>
      <c r="C412" s="53"/>
      <c r="D412" s="79"/>
      <c r="E412" s="53"/>
      <c r="F412" s="54"/>
      <c r="G412" s="53"/>
      <c r="H412" s="50"/>
      <c r="I412" s="50"/>
      <c r="J412" s="82">
        <f>SUM(Seznam_dokladu[[#This Row],[Částka bez DPH]:[DPH]])</f>
        <v>0</v>
      </c>
      <c r="K412" s="199"/>
      <c r="L41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3" spans="1:12" x14ac:dyDescent="0.25">
      <c r="A413" s="80">
        <f t="shared" si="6"/>
        <v>397</v>
      </c>
      <c r="B413" s="53"/>
      <c r="C413" s="53"/>
      <c r="D413" s="79"/>
      <c r="E413" s="53"/>
      <c r="F413" s="54"/>
      <c r="G413" s="53"/>
      <c r="H413" s="50"/>
      <c r="I413" s="50"/>
      <c r="J413" s="82">
        <f>SUM(Seznam_dokladu[[#This Row],[Částka bez DPH]:[DPH]])</f>
        <v>0</v>
      </c>
      <c r="K413" s="199"/>
      <c r="L41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4" spans="1:12" x14ac:dyDescent="0.25">
      <c r="A414" s="80">
        <f t="shared" si="6"/>
        <v>398</v>
      </c>
      <c r="B414" s="53"/>
      <c r="C414" s="53"/>
      <c r="D414" s="79"/>
      <c r="E414" s="53"/>
      <c r="F414" s="54"/>
      <c r="G414" s="53"/>
      <c r="H414" s="50"/>
      <c r="I414" s="50"/>
      <c r="J414" s="82">
        <f>SUM(Seznam_dokladu[[#This Row],[Částka bez DPH]:[DPH]])</f>
        <v>0</v>
      </c>
      <c r="K414" s="199"/>
      <c r="L41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5" spans="1:12" x14ac:dyDescent="0.25">
      <c r="A415" s="80">
        <f t="shared" si="6"/>
        <v>399</v>
      </c>
      <c r="B415" s="53"/>
      <c r="C415" s="53"/>
      <c r="D415" s="79"/>
      <c r="E415" s="53"/>
      <c r="F415" s="54"/>
      <c r="G415" s="53"/>
      <c r="H415" s="50"/>
      <c r="I415" s="50"/>
      <c r="J415" s="82">
        <f>SUM(Seznam_dokladu[[#This Row],[Částka bez DPH]:[DPH]])</f>
        <v>0</v>
      </c>
      <c r="K415" s="199"/>
      <c r="L41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6" spans="1:12" x14ac:dyDescent="0.25">
      <c r="A416" s="80">
        <f t="shared" si="6"/>
        <v>400</v>
      </c>
      <c r="B416" s="53"/>
      <c r="C416" s="53"/>
      <c r="D416" s="79"/>
      <c r="E416" s="53"/>
      <c r="F416" s="54"/>
      <c r="G416" s="53"/>
      <c r="H416" s="50"/>
      <c r="I416" s="50"/>
      <c r="J416" s="82">
        <f>SUM(Seznam_dokladu[[#This Row],[Částka bez DPH]:[DPH]])</f>
        <v>0</v>
      </c>
      <c r="K416" s="199"/>
      <c r="L41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7" spans="1:12" x14ac:dyDescent="0.25">
      <c r="A417" s="80">
        <f t="shared" si="6"/>
        <v>401</v>
      </c>
      <c r="B417" s="53"/>
      <c r="C417" s="53"/>
      <c r="D417" s="79"/>
      <c r="E417" s="53"/>
      <c r="F417" s="54"/>
      <c r="G417" s="53"/>
      <c r="H417" s="50"/>
      <c r="I417" s="50"/>
      <c r="J417" s="82">
        <f>SUM(Seznam_dokladu[[#This Row],[Částka bez DPH]:[DPH]])</f>
        <v>0</v>
      </c>
      <c r="K417" s="199"/>
      <c r="L41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8" spans="1:12" x14ac:dyDescent="0.25">
      <c r="A418" s="80">
        <f t="shared" si="6"/>
        <v>402</v>
      </c>
      <c r="B418" s="53"/>
      <c r="C418" s="53"/>
      <c r="D418" s="79"/>
      <c r="E418" s="53"/>
      <c r="F418" s="54"/>
      <c r="G418" s="53"/>
      <c r="H418" s="50"/>
      <c r="I418" s="50"/>
      <c r="J418" s="82">
        <f>SUM(Seznam_dokladu[[#This Row],[Částka bez DPH]:[DPH]])</f>
        <v>0</v>
      </c>
      <c r="K418" s="199"/>
      <c r="L41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19" spans="1:12" x14ac:dyDescent="0.25">
      <c r="A419" s="80">
        <f t="shared" si="6"/>
        <v>403</v>
      </c>
      <c r="B419" s="53"/>
      <c r="C419" s="53"/>
      <c r="D419" s="79"/>
      <c r="E419" s="53"/>
      <c r="F419" s="54"/>
      <c r="G419" s="53"/>
      <c r="H419" s="50"/>
      <c r="I419" s="50"/>
      <c r="J419" s="82">
        <f>SUM(Seznam_dokladu[[#This Row],[Částka bez DPH]:[DPH]])</f>
        <v>0</v>
      </c>
      <c r="K419" s="199"/>
      <c r="L41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0" spans="1:12" x14ac:dyDescent="0.25">
      <c r="A420" s="80">
        <f t="shared" si="6"/>
        <v>404</v>
      </c>
      <c r="B420" s="53"/>
      <c r="C420" s="53"/>
      <c r="D420" s="79"/>
      <c r="E420" s="53"/>
      <c r="F420" s="54"/>
      <c r="G420" s="53"/>
      <c r="H420" s="50"/>
      <c r="I420" s="50"/>
      <c r="J420" s="82">
        <f>SUM(Seznam_dokladu[[#This Row],[Částka bez DPH]:[DPH]])</f>
        <v>0</v>
      </c>
      <c r="K420" s="199"/>
      <c r="L42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1" spans="1:12" x14ac:dyDescent="0.25">
      <c r="A421" s="80">
        <f t="shared" si="6"/>
        <v>405</v>
      </c>
      <c r="B421" s="53"/>
      <c r="C421" s="53"/>
      <c r="D421" s="79"/>
      <c r="E421" s="53"/>
      <c r="F421" s="54"/>
      <c r="G421" s="53"/>
      <c r="H421" s="50"/>
      <c r="I421" s="50"/>
      <c r="J421" s="82">
        <f>SUM(Seznam_dokladu[[#This Row],[Částka bez DPH]:[DPH]])</f>
        <v>0</v>
      </c>
      <c r="K421" s="199"/>
      <c r="L42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2" spans="1:12" x14ac:dyDescent="0.25">
      <c r="A422" s="80">
        <f t="shared" si="6"/>
        <v>406</v>
      </c>
      <c r="B422" s="53"/>
      <c r="C422" s="53"/>
      <c r="D422" s="79"/>
      <c r="E422" s="53"/>
      <c r="F422" s="54"/>
      <c r="G422" s="53"/>
      <c r="H422" s="50"/>
      <c r="I422" s="50"/>
      <c r="J422" s="82">
        <f>SUM(Seznam_dokladu[[#This Row],[Částka bez DPH]:[DPH]])</f>
        <v>0</v>
      </c>
      <c r="K422" s="199"/>
      <c r="L42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3" spans="1:12" x14ac:dyDescent="0.25">
      <c r="A423" s="80">
        <f t="shared" si="6"/>
        <v>407</v>
      </c>
      <c r="B423" s="53"/>
      <c r="C423" s="53"/>
      <c r="D423" s="79"/>
      <c r="E423" s="53"/>
      <c r="F423" s="54"/>
      <c r="G423" s="53"/>
      <c r="H423" s="50"/>
      <c r="I423" s="50"/>
      <c r="J423" s="82">
        <f>SUM(Seznam_dokladu[[#This Row],[Částka bez DPH]:[DPH]])</f>
        <v>0</v>
      </c>
      <c r="K423" s="199"/>
      <c r="L42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4" spans="1:12" x14ac:dyDescent="0.25">
      <c r="A424" s="80">
        <f t="shared" si="6"/>
        <v>408</v>
      </c>
      <c r="B424" s="53"/>
      <c r="C424" s="53"/>
      <c r="D424" s="79"/>
      <c r="E424" s="53"/>
      <c r="F424" s="54"/>
      <c r="G424" s="53"/>
      <c r="H424" s="50"/>
      <c r="I424" s="50"/>
      <c r="J424" s="82">
        <f>SUM(Seznam_dokladu[[#This Row],[Částka bez DPH]:[DPH]])</f>
        <v>0</v>
      </c>
      <c r="K424" s="199"/>
      <c r="L42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5" spans="1:12" x14ac:dyDescent="0.25">
      <c r="A425" s="80">
        <f t="shared" si="6"/>
        <v>409</v>
      </c>
      <c r="B425" s="53"/>
      <c r="C425" s="53"/>
      <c r="D425" s="79"/>
      <c r="E425" s="53"/>
      <c r="F425" s="54"/>
      <c r="G425" s="53"/>
      <c r="H425" s="50"/>
      <c r="I425" s="50"/>
      <c r="J425" s="82">
        <f>SUM(Seznam_dokladu[[#This Row],[Částka bez DPH]:[DPH]])</f>
        <v>0</v>
      </c>
      <c r="K425" s="199"/>
      <c r="L42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6" spans="1:12" x14ac:dyDescent="0.25">
      <c r="A426" s="80">
        <f t="shared" si="6"/>
        <v>410</v>
      </c>
      <c r="B426" s="53"/>
      <c r="C426" s="53"/>
      <c r="D426" s="79"/>
      <c r="E426" s="53"/>
      <c r="F426" s="54"/>
      <c r="G426" s="53"/>
      <c r="H426" s="50"/>
      <c r="I426" s="50"/>
      <c r="J426" s="82">
        <f>SUM(Seznam_dokladu[[#This Row],[Částka bez DPH]:[DPH]])</f>
        <v>0</v>
      </c>
      <c r="K426" s="199"/>
      <c r="L42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7" spans="1:12" x14ac:dyDescent="0.25">
      <c r="A427" s="80">
        <f t="shared" si="6"/>
        <v>411</v>
      </c>
      <c r="B427" s="53"/>
      <c r="C427" s="53"/>
      <c r="D427" s="79"/>
      <c r="E427" s="53"/>
      <c r="F427" s="54"/>
      <c r="G427" s="53"/>
      <c r="H427" s="50"/>
      <c r="I427" s="50"/>
      <c r="J427" s="82">
        <f>SUM(Seznam_dokladu[[#This Row],[Částka bez DPH]:[DPH]])</f>
        <v>0</v>
      </c>
      <c r="K427" s="199"/>
      <c r="L42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8" spans="1:12" x14ac:dyDescent="0.25">
      <c r="A428" s="80">
        <f t="shared" si="6"/>
        <v>412</v>
      </c>
      <c r="B428" s="53"/>
      <c r="C428" s="53"/>
      <c r="D428" s="79"/>
      <c r="E428" s="53"/>
      <c r="F428" s="54"/>
      <c r="G428" s="53"/>
      <c r="H428" s="50"/>
      <c r="I428" s="50"/>
      <c r="J428" s="82">
        <f>SUM(Seznam_dokladu[[#This Row],[Částka bez DPH]:[DPH]])</f>
        <v>0</v>
      </c>
      <c r="K428" s="199"/>
      <c r="L42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29" spans="1:12" x14ac:dyDescent="0.25">
      <c r="A429" s="80">
        <f t="shared" si="6"/>
        <v>413</v>
      </c>
      <c r="B429" s="53"/>
      <c r="C429" s="53"/>
      <c r="D429" s="79"/>
      <c r="E429" s="53"/>
      <c r="F429" s="54"/>
      <c r="G429" s="53"/>
      <c r="H429" s="50"/>
      <c r="I429" s="50"/>
      <c r="J429" s="82">
        <f>SUM(Seznam_dokladu[[#This Row],[Částka bez DPH]:[DPH]])</f>
        <v>0</v>
      </c>
      <c r="K429" s="199"/>
      <c r="L42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0" spans="1:12" x14ac:dyDescent="0.25">
      <c r="A430" s="80">
        <f t="shared" si="6"/>
        <v>414</v>
      </c>
      <c r="B430" s="53"/>
      <c r="C430" s="53"/>
      <c r="D430" s="79"/>
      <c r="E430" s="53"/>
      <c r="F430" s="54"/>
      <c r="G430" s="53"/>
      <c r="H430" s="50"/>
      <c r="I430" s="50"/>
      <c r="J430" s="82">
        <f>SUM(Seznam_dokladu[[#This Row],[Částka bez DPH]:[DPH]])</f>
        <v>0</v>
      </c>
      <c r="K430" s="199"/>
      <c r="L43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1" spans="1:12" x14ac:dyDescent="0.25">
      <c r="A431" s="80">
        <f t="shared" si="6"/>
        <v>415</v>
      </c>
      <c r="B431" s="53"/>
      <c r="C431" s="53"/>
      <c r="D431" s="79"/>
      <c r="E431" s="53"/>
      <c r="F431" s="54"/>
      <c r="G431" s="53"/>
      <c r="H431" s="50"/>
      <c r="I431" s="50"/>
      <c r="J431" s="82">
        <f>SUM(Seznam_dokladu[[#This Row],[Částka bez DPH]:[DPH]])</f>
        <v>0</v>
      </c>
      <c r="K431" s="199"/>
      <c r="L43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2" spans="1:12" x14ac:dyDescent="0.25">
      <c r="A432" s="80">
        <f t="shared" si="6"/>
        <v>416</v>
      </c>
      <c r="B432" s="53"/>
      <c r="C432" s="53"/>
      <c r="D432" s="79"/>
      <c r="E432" s="53"/>
      <c r="F432" s="54"/>
      <c r="G432" s="53"/>
      <c r="H432" s="50"/>
      <c r="I432" s="50"/>
      <c r="J432" s="82">
        <f>SUM(Seznam_dokladu[[#This Row],[Částka bez DPH]:[DPH]])</f>
        <v>0</v>
      </c>
      <c r="K432" s="199"/>
      <c r="L43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3" spans="1:12" x14ac:dyDescent="0.25">
      <c r="A433" s="80">
        <f t="shared" si="6"/>
        <v>417</v>
      </c>
      <c r="B433" s="53"/>
      <c r="C433" s="53"/>
      <c r="D433" s="79"/>
      <c r="E433" s="53"/>
      <c r="F433" s="54"/>
      <c r="G433" s="53"/>
      <c r="H433" s="50"/>
      <c r="I433" s="50"/>
      <c r="J433" s="82">
        <f>SUM(Seznam_dokladu[[#This Row],[Částka bez DPH]:[DPH]])</f>
        <v>0</v>
      </c>
      <c r="K433" s="199"/>
      <c r="L43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4" spans="1:12" x14ac:dyDescent="0.25">
      <c r="A434" s="80">
        <f t="shared" si="6"/>
        <v>418</v>
      </c>
      <c r="B434" s="53"/>
      <c r="C434" s="53"/>
      <c r="D434" s="79"/>
      <c r="E434" s="53"/>
      <c r="F434" s="54"/>
      <c r="G434" s="53"/>
      <c r="H434" s="50"/>
      <c r="I434" s="50"/>
      <c r="J434" s="82">
        <f>SUM(Seznam_dokladu[[#This Row],[Částka bez DPH]:[DPH]])</f>
        <v>0</v>
      </c>
      <c r="K434" s="199"/>
      <c r="L43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5" spans="1:12" x14ac:dyDescent="0.25">
      <c r="A435" s="80">
        <f t="shared" si="6"/>
        <v>419</v>
      </c>
      <c r="B435" s="53"/>
      <c r="C435" s="53"/>
      <c r="D435" s="79"/>
      <c r="E435" s="53"/>
      <c r="F435" s="54"/>
      <c r="G435" s="53"/>
      <c r="H435" s="50"/>
      <c r="I435" s="50"/>
      <c r="J435" s="82">
        <f>SUM(Seznam_dokladu[[#This Row],[Částka bez DPH]:[DPH]])</f>
        <v>0</v>
      </c>
      <c r="K435" s="199"/>
      <c r="L43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6" spans="1:12" x14ac:dyDescent="0.25">
      <c r="A436" s="80">
        <f t="shared" si="6"/>
        <v>420</v>
      </c>
      <c r="B436" s="53"/>
      <c r="C436" s="53"/>
      <c r="D436" s="79"/>
      <c r="E436" s="53"/>
      <c r="F436" s="54"/>
      <c r="G436" s="53"/>
      <c r="H436" s="50"/>
      <c r="I436" s="50"/>
      <c r="J436" s="82">
        <f>SUM(Seznam_dokladu[[#This Row],[Částka bez DPH]:[DPH]])</f>
        <v>0</v>
      </c>
      <c r="K436" s="199"/>
      <c r="L43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7" spans="1:12" x14ac:dyDescent="0.25">
      <c r="A437" s="80">
        <f t="shared" si="6"/>
        <v>421</v>
      </c>
      <c r="B437" s="53"/>
      <c r="C437" s="53"/>
      <c r="D437" s="79"/>
      <c r="E437" s="53"/>
      <c r="F437" s="54"/>
      <c r="G437" s="53"/>
      <c r="H437" s="50"/>
      <c r="I437" s="50"/>
      <c r="J437" s="82">
        <f>SUM(Seznam_dokladu[[#This Row],[Částka bez DPH]:[DPH]])</f>
        <v>0</v>
      </c>
      <c r="K437" s="199"/>
      <c r="L43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8" spans="1:12" x14ac:dyDescent="0.25">
      <c r="A438" s="80">
        <f t="shared" si="6"/>
        <v>422</v>
      </c>
      <c r="B438" s="53"/>
      <c r="C438" s="53"/>
      <c r="D438" s="79"/>
      <c r="E438" s="53"/>
      <c r="F438" s="54"/>
      <c r="G438" s="53"/>
      <c r="H438" s="50"/>
      <c r="I438" s="50"/>
      <c r="J438" s="82">
        <f>SUM(Seznam_dokladu[[#This Row],[Částka bez DPH]:[DPH]])</f>
        <v>0</v>
      </c>
      <c r="K438" s="199"/>
      <c r="L43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39" spans="1:12" x14ac:dyDescent="0.25">
      <c r="A439" s="80">
        <f t="shared" si="6"/>
        <v>423</v>
      </c>
      <c r="B439" s="53"/>
      <c r="C439" s="53"/>
      <c r="D439" s="79"/>
      <c r="E439" s="53"/>
      <c r="F439" s="54"/>
      <c r="G439" s="53"/>
      <c r="H439" s="50"/>
      <c r="I439" s="50"/>
      <c r="J439" s="82">
        <f>SUM(Seznam_dokladu[[#This Row],[Částka bez DPH]:[DPH]])</f>
        <v>0</v>
      </c>
      <c r="K439" s="199"/>
      <c r="L43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0" spans="1:12" x14ac:dyDescent="0.25">
      <c r="A440" s="80">
        <f t="shared" si="6"/>
        <v>424</v>
      </c>
      <c r="B440" s="53"/>
      <c r="C440" s="53"/>
      <c r="D440" s="79"/>
      <c r="E440" s="53"/>
      <c r="F440" s="54"/>
      <c r="G440" s="53"/>
      <c r="H440" s="50"/>
      <c r="I440" s="50"/>
      <c r="J440" s="82">
        <f>SUM(Seznam_dokladu[[#This Row],[Částka bez DPH]:[DPH]])</f>
        <v>0</v>
      </c>
      <c r="K440" s="199"/>
      <c r="L44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1" spans="1:12" x14ac:dyDescent="0.25">
      <c r="A441" s="80">
        <f t="shared" si="6"/>
        <v>425</v>
      </c>
      <c r="B441" s="53"/>
      <c r="C441" s="53"/>
      <c r="D441" s="79"/>
      <c r="E441" s="53"/>
      <c r="F441" s="54"/>
      <c r="G441" s="53"/>
      <c r="H441" s="50"/>
      <c r="I441" s="50"/>
      <c r="J441" s="82">
        <f>SUM(Seznam_dokladu[[#This Row],[Částka bez DPH]:[DPH]])</f>
        <v>0</v>
      </c>
      <c r="K441" s="199"/>
      <c r="L44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2" spans="1:12" x14ac:dyDescent="0.25">
      <c r="A442" s="80">
        <f t="shared" si="6"/>
        <v>426</v>
      </c>
      <c r="B442" s="53"/>
      <c r="C442" s="53"/>
      <c r="D442" s="79"/>
      <c r="E442" s="53"/>
      <c r="F442" s="54"/>
      <c r="G442" s="53"/>
      <c r="H442" s="50"/>
      <c r="I442" s="50"/>
      <c r="J442" s="82">
        <f>SUM(Seznam_dokladu[[#This Row],[Částka bez DPH]:[DPH]])</f>
        <v>0</v>
      </c>
      <c r="K442" s="199"/>
      <c r="L44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3" spans="1:12" x14ac:dyDescent="0.25">
      <c r="A443" s="80">
        <f t="shared" si="6"/>
        <v>427</v>
      </c>
      <c r="B443" s="53"/>
      <c r="C443" s="53"/>
      <c r="D443" s="79"/>
      <c r="E443" s="53"/>
      <c r="F443" s="54"/>
      <c r="G443" s="53"/>
      <c r="H443" s="50"/>
      <c r="I443" s="50"/>
      <c r="J443" s="82">
        <f>SUM(Seznam_dokladu[[#This Row],[Částka bez DPH]:[DPH]])</f>
        <v>0</v>
      </c>
      <c r="K443" s="199"/>
      <c r="L44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4" spans="1:12" x14ac:dyDescent="0.25">
      <c r="A444" s="80">
        <f t="shared" si="6"/>
        <v>428</v>
      </c>
      <c r="B444" s="53"/>
      <c r="C444" s="53"/>
      <c r="D444" s="79"/>
      <c r="E444" s="53"/>
      <c r="F444" s="54"/>
      <c r="G444" s="53"/>
      <c r="H444" s="50"/>
      <c r="I444" s="50"/>
      <c r="J444" s="82">
        <f>SUM(Seznam_dokladu[[#This Row],[Částka bez DPH]:[DPH]])</f>
        <v>0</v>
      </c>
      <c r="K444" s="199"/>
      <c r="L44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5" spans="1:12" x14ac:dyDescent="0.25">
      <c r="A445" s="80">
        <f t="shared" si="6"/>
        <v>429</v>
      </c>
      <c r="B445" s="53"/>
      <c r="C445" s="53"/>
      <c r="D445" s="79"/>
      <c r="E445" s="53"/>
      <c r="F445" s="54"/>
      <c r="G445" s="53"/>
      <c r="H445" s="50"/>
      <c r="I445" s="50"/>
      <c r="J445" s="82">
        <f>SUM(Seznam_dokladu[[#This Row],[Částka bez DPH]:[DPH]])</f>
        <v>0</v>
      </c>
      <c r="K445" s="199"/>
      <c r="L44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6" spans="1:12" x14ac:dyDescent="0.25">
      <c r="A446" s="80">
        <f t="shared" si="6"/>
        <v>430</v>
      </c>
      <c r="B446" s="53"/>
      <c r="C446" s="53"/>
      <c r="D446" s="79"/>
      <c r="E446" s="53"/>
      <c r="F446" s="54"/>
      <c r="G446" s="53"/>
      <c r="H446" s="50"/>
      <c r="I446" s="50"/>
      <c r="J446" s="82">
        <f>SUM(Seznam_dokladu[[#This Row],[Částka bez DPH]:[DPH]])</f>
        <v>0</v>
      </c>
      <c r="K446" s="199"/>
      <c r="L44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7" spans="1:12" x14ac:dyDescent="0.25">
      <c r="A447" s="80">
        <f t="shared" si="6"/>
        <v>431</v>
      </c>
      <c r="B447" s="53"/>
      <c r="C447" s="53"/>
      <c r="D447" s="79"/>
      <c r="E447" s="53"/>
      <c r="F447" s="54"/>
      <c r="G447" s="53"/>
      <c r="H447" s="50"/>
      <c r="I447" s="50"/>
      <c r="J447" s="82">
        <f>SUM(Seznam_dokladu[[#This Row],[Částka bez DPH]:[DPH]])</f>
        <v>0</v>
      </c>
      <c r="K447" s="199"/>
      <c r="L44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8" spans="1:12" x14ac:dyDescent="0.25">
      <c r="A448" s="80">
        <f t="shared" si="6"/>
        <v>432</v>
      </c>
      <c r="B448" s="53"/>
      <c r="C448" s="53"/>
      <c r="D448" s="79"/>
      <c r="E448" s="53"/>
      <c r="F448" s="54"/>
      <c r="G448" s="53"/>
      <c r="H448" s="50"/>
      <c r="I448" s="50"/>
      <c r="J448" s="82">
        <f>SUM(Seznam_dokladu[[#This Row],[Částka bez DPH]:[DPH]])</f>
        <v>0</v>
      </c>
      <c r="K448" s="199"/>
      <c r="L44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49" spans="1:12" x14ac:dyDescent="0.25">
      <c r="A449" s="80">
        <f t="shared" si="6"/>
        <v>433</v>
      </c>
      <c r="B449" s="53"/>
      <c r="C449" s="53"/>
      <c r="D449" s="79"/>
      <c r="E449" s="53"/>
      <c r="F449" s="54"/>
      <c r="G449" s="53"/>
      <c r="H449" s="50"/>
      <c r="I449" s="50"/>
      <c r="J449" s="82">
        <f>SUM(Seznam_dokladu[[#This Row],[Částka bez DPH]:[DPH]])</f>
        <v>0</v>
      </c>
      <c r="K449" s="199"/>
      <c r="L44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0" spans="1:12" x14ac:dyDescent="0.25">
      <c r="A450" s="80">
        <f t="shared" si="6"/>
        <v>434</v>
      </c>
      <c r="B450" s="53"/>
      <c r="C450" s="53"/>
      <c r="D450" s="79"/>
      <c r="E450" s="53"/>
      <c r="F450" s="54"/>
      <c r="G450" s="53"/>
      <c r="H450" s="50"/>
      <c r="I450" s="50"/>
      <c r="J450" s="82">
        <f>SUM(Seznam_dokladu[[#This Row],[Částka bez DPH]:[DPH]])</f>
        <v>0</v>
      </c>
      <c r="K450" s="199"/>
      <c r="L45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1" spans="1:12" x14ac:dyDescent="0.25">
      <c r="A451" s="80">
        <f t="shared" si="6"/>
        <v>435</v>
      </c>
      <c r="B451" s="53"/>
      <c r="C451" s="53"/>
      <c r="D451" s="79"/>
      <c r="E451" s="53"/>
      <c r="F451" s="54"/>
      <c r="G451" s="53"/>
      <c r="H451" s="50"/>
      <c r="I451" s="50"/>
      <c r="J451" s="82">
        <f>SUM(Seznam_dokladu[[#This Row],[Částka bez DPH]:[DPH]])</f>
        <v>0</v>
      </c>
      <c r="K451" s="199"/>
      <c r="L45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2" spans="1:12" x14ac:dyDescent="0.25">
      <c r="A452" s="80">
        <f t="shared" si="6"/>
        <v>436</v>
      </c>
      <c r="B452" s="53"/>
      <c r="C452" s="53"/>
      <c r="D452" s="79"/>
      <c r="E452" s="53"/>
      <c r="F452" s="54"/>
      <c r="G452" s="53"/>
      <c r="H452" s="50"/>
      <c r="I452" s="50"/>
      <c r="J452" s="82">
        <f>SUM(Seznam_dokladu[[#This Row],[Částka bez DPH]:[DPH]])</f>
        <v>0</v>
      </c>
      <c r="K452" s="199"/>
      <c r="L45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3" spans="1:12" x14ac:dyDescent="0.25">
      <c r="A453" s="80">
        <f t="shared" si="6"/>
        <v>437</v>
      </c>
      <c r="B453" s="53"/>
      <c r="C453" s="53"/>
      <c r="D453" s="79"/>
      <c r="E453" s="53"/>
      <c r="F453" s="54"/>
      <c r="G453" s="53"/>
      <c r="H453" s="50"/>
      <c r="I453" s="50"/>
      <c r="J453" s="82">
        <f>SUM(Seznam_dokladu[[#This Row],[Částka bez DPH]:[DPH]])</f>
        <v>0</v>
      </c>
      <c r="K453" s="199"/>
      <c r="L45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4" spans="1:12" x14ac:dyDescent="0.25">
      <c r="A454" s="80">
        <f t="shared" si="6"/>
        <v>438</v>
      </c>
      <c r="B454" s="53"/>
      <c r="C454" s="53"/>
      <c r="D454" s="79"/>
      <c r="E454" s="53"/>
      <c r="F454" s="54"/>
      <c r="G454" s="53"/>
      <c r="H454" s="50"/>
      <c r="I454" s="50"/>
      <c r="J454" s="82">
        <f>SUM(Seznam_dokladu[[#This Row],[Částka bez DPH]:[DPH]])</f>
        <v>0</v>
      </c>
      <c r="K454" s="199"/>
      <c r="L45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5" spans="1:12" x14ac:dyDescent="0.25">
      <c r="A455" s="80">
        <f t="shared" si="6"/>
        <v>439</v>
      </c>
      <c r="B455" s="53"/>
      <c r="C455" s="53"/>
      <c r="D455" s="79"/>
      <c r="E455" s="53"/>
      <c r="F455" s="54"/>
      <c r="G455" s="53"/>
      <c r="H455" s="50"/>
      <c r="I455" s="50"/>
      <c r="J455" s="82">
        <f>SUM(Seznam_dokladu[[#This Row],[Částka bez DPH]:[DPH]])</f>
        <v>0</v>
      </c>
      <c r="K455" s="199"/>
      <c r="L45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6" spans="1:12" x14ac:dyDescent="0.25">
      <c r="A456" s="80">
        <f t="shared" si="6"/>
        <v>440</v>
      </c>
      <c r="B456" s="53"/>
      <c r="C456" s="53"/>
      <c r="D456" s="79"/>
      <c r="E456" s="53"/>
      <c r="F456" s="54"/>
      <c r="G456" s="53"/>
      <c r="H456" s="50"/>
      <c r="I456" s="50"/>
      <c r="J456" s="82">
        <f>SUM(Seznam_dokladu[[#This Row],[Částka bez DPH]:[DPH]])</f>
        <v>0</v>
      </c>
      <c r="K456" s="199"/>
      <c r="L45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7" spans="1:12" x14ac:dyDescent="0.25">
      <c r="A457" s="80">
        <f t="shared" si="6"/>
        <v>441</v>
      </c>
      <c r="B457" s="53"/>
      <c r="C457" s="53"/>
      <c r="D457" s="79"/>
      <c r="E457" s="53"/>
      <c r="F457" s="54"/>
      <c r="G457" s="53"/>
      <c r="H457" s="50"/>
      <c r="I457" s="50"/>
      <c r="J457" s="82">
        <f>SUM(Seznam_dokladu[[#This Row],[Částka bez DPH]:[DPH]])</f>
        <v>0</v>
      </c>
      <c r="K457" s="199"/>
      <c r="L45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8" spans="1:12" x14ac:dyDescent="0.25">
      <c r="A458" s="80">
        <f t="shared" si="6"/>
        <v>442</v>
      </c>
      <c r="B458" s="53"/>
      <c r="C458" s="53"/>
      <c r="D458" s="79"/>
      <c r="E458" s="53"/>
      <c r="F458" s="54"/>
      <c r="G458" s="53"/>
      <c r="H458" s="50"/>
      <c r="I458" s="50"/>
      <c r="J458" s="82">
        <f>SUM(Seznam_dokladu[[#This Row],[Částka bez DPH]:[DPH]])</f>
        <v>0</v>
      </c>
      <c r="K458" s="199"/>
      <c r="L45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59" spans="1:12" x14ac:dyDescent="0.25">
      <c r="A459" s="80">
        <f t="shared" si="6"/>
        <v>443</v>
      </c>
      <c r="B459" s="53"/>
      <c r="C459" s="53"/>
      <c r="D459" s="79"/>
      <c r="E459" s="53"/>
      <c r="F459" s="54"/>
      <c r="G459" s="53"/>
      <c r="H459" s="50"/>
      <c r="I459" s="50"/>
      <c r="J459" s="82">
        <f>SUM(Seznam_dokladu[[#This Row],[Částka bez DPH]:[DPH]])</f>
        <v>0</v>
      </c>
      <c r="K459" s="199"/>
      <c r="L45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0" spans="1:12" x14ac:dyDescent="0.25">
      <c r="A460" s="80">
        <f t="shared" si="6"/>
        <v>444</v>
      </c>
      <c r="B460" s="53"/>
      <c r="C460" s="53"/>
      <c r="D460" s="79"/>
      <c r="E460" s="53"/>
      <c r="F460" s="54"/>
      <c r="G460" s="53"/>
      <c r="H460" s="50"/>
      <c r="I460" s="50"/>
      <c r="J460" s="82">
        <f>SUM(Seznam_dokladu[[#This Row],[Částka bez DPH]:[DPH]])</f>
        <v>0</v>
      </c>
      <c r="K460" s="199"/>
      <c r="L46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1" spans="1:12" x14ac:dyDescent="0.25">
      <c r="A461" s="80">
        <f t="shared" si="6"/>
        <v>445</v>
      </c>
      <c r="B461" s="53"/>
      <c r="C461" s="53"/>
      <c r="D461" s="79"/>
      <c r="E461" s="53"/>
      <c r="F461" s="54"/>
      <c r="G461" s="53"/>
      <c r="H461" s="50"/>
      <c r="I461" s="50"/>
      <c r="J461" s="82">
        <f>SUM(Seznam_dokladu[[#This Row],[Částka bez DPH]:[DPH]])</f>
        <v>0</v>
      </c>
      <c r="K461" s="199"/>
      <c r="L46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2" spans="1:12" x14ac:dyDescent="0.25">
      <c r="A462" s="80">
        <f t="shared" si="6"/>
        <v>446</v>
      </c>
      <c r="B462" s="53"/>
      <c r="C462" s="53"/>
      <c r="D462" s="79"/>
      <c r="E462" s="53"/>
      <c r="F462" s="54"/>
      <c r="G462" s="53"/>
      <c r="H462" s="50"/>
      <c r="I462" s="50"/>
      <c r="J462" s="82">
        <f>SUM(Seznam_dokladu[[#This Row],[Částka bez DPH]:[DPH]])</f>
        <v>0</v>
      </c>
      <c r="K462" s="199"/>
      <c r="L46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3" spans="1:12" x14ac:dyDescent="0.25">
      <c r="A463" s="80">
        <f t="shared" si="6"/>
        <v>447</v>
      </c>
      <c r="B463" s="53"/>
      <c r="C463" s="53"/>
      <c r="D463" s="79"/>
      <c r="E463" s="53"/>
      <c r="F463" s="54"/>
      <c r="G463" s="53"/>
      <c r="H463" s="50"/>
      <c r="I463" s="50"/>
      <c r="J463" s="82">
        <f>SUM(Seznam_dokladu[[#This Row],[Částka bez DPH]:[DPH]])</f>
        <v>0</v>
      </c>
      <c r="K463" s="199"/>
      <c r="L46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4" spans="1:12" x14ac:dyDescent="0.25">
      <c r="A464" s="80">
        <f t="shared" si="6"/>
        <v>448</v>
      </c>
      <c r="B464" s="53"/>
      <c r="C464" s="53"/>
      <c r="D464" s="79"/>
      <c r="E464" s="53"/>
      <c r="F464" s="54"/>
      <c r="G464" s="53"/>
      <c r="H464" s="50"/>
      <c r="I464" s="50"/>
      <c r="J464" s="82">
        <f>SUM(Seznam_dokladu[[#This Row],[Částka bez DPH]:[DPH]])</f>
        <v>0</v>
      </c>
      <c r="K464" s="199"/>
      <c r="L46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5" spans="1:12" x14ac:dyDescent="0.25">
      <c r="A465" s="80">
        <f t="shared" ref="A465:A516" si="7">ROW()-16</f>
        <v>449</v>
      </c>
      <c r="B465" s="53"/>
      <c r="C465" s="53"/>
      <c r="D465" s="79"/>
      <c r="E465" s="53"/>
      <c r="F465" s="54"/>
      <c r="G465" s="53"/>
      <c r="H465" s="50"/>
      <c r="I465" s="50"/>
      <c r="J465" s="82">
        <f>SUM(Seznam_dokladu[[#This Row],[Částka bez DPH]:[DPH]])</f>
        <v>0</v>
      </c>
      <c r="K465" s="199"/>
      <c r="L46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6" spans="1:12" x14ac:dyDescent="0.25">
      <c r="A466" s="80">
        <f t="shared" si="7"/>
        <v>450</v>
      </c>
      <c r="B466" s="53"/>
      <c r="C466" s="53"/>
      <c r="D466" s="79"/>
      <c r="E466" s="53"/>
      <c r="F466" s="54"/>
      <c r="G466" s="53"/>
      <c r="H466" s="50"/>
      <c r="I466" s="50"/>
      <c r="J466" s="82">
        <f>SUM(Seznam_dokladu[[#This Row],[Částka bez DPH]:[DPH]])</f>
        <v>0</v>
      </c>
      <c r="K466" s="199"/>
      <c r="L46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7" spans="1:12" x14ac:dyDescent="0.25">
      <c r="A467" s="80">
        <f t="shared" si="7"/>
        <v>451</v>
      </c>
      <c r="B467" s="53"/>
      <c r="C467" s="53"/>
      <c r="D467" s="79"/>
      <c r="E467" s="53"/>
      <c r="F467" s="54"/>
      <c r="G467" s="53"/>
      <c r="H467" s="50"/>
      <c r="I467" s="50"/>
      <c r="J467" s="82">
        <f>SUM(Seznam_dokladu[[#This Row],[Částka bez DPH]:[DPH]])</f>
        <v>0</v>
      </c>
      <c r="K467" s="199"/>
      <c r="L46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8" spans="1:12" x14ac:dyDescent="0.25">
      <c r="A468" s="80">
        <f t="shared" si="7"/>
        <v>452</v>
      </c>
      <c r="B468" s="53"/>
      <c r="C468" s="53"/>
      <c r="D468" s="79"/>
      <c r="E468" s="53"/>
      <c r="F468" s="54"/>
      <c r="G468" s="53"/>
      <c r="H468" s="50"/>
      <c r="I468" s="50"/>
      <c r="J468" s="82">
        <f>SUM(Seznam_dokladu[[#This Row],[Částka bez DPH]:[DPH]])</f>
        <v>0</v>
      </c>
      <c r="K468" s="199"/>
      <c r="L46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69" spans="1:12" x14ac:dyDescent="0.25">
      <c r="A469" s="80">
        <f t="shared" si="7"/>
        <v>453</v>
      </c>
      <c r="B469" s="53"/>
      <c r="C469" s="53"/>
      <c r="D469" s="79"/>
      <c r="E469" s="53"/>
      <c r="F469" s="54"/>
      <c r="G469" s="53"/>
      <c r="H469" s="50"/>
      <c r="I469" s="50"/>
      <c r="J469" s="82">
        <f>SUM(Seznam_dokladu[[#This Row],[Částka bez DPH]:[DPH]])</f>
        <v>0</v>
      </c>
      <c r="K469" s="199"/>
      <c r="L46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0" spans="1:12" x14ac:dyDescent="0.25">
      <c r="A470" s="80">
        <f t="shared" si="7"/>
        <v>454</v>
      </c>
      <c r="B470" s="53"/>
      <c r="C470" s="53"/>
      <c r="D470" s="79"/>
      <c r="E470" s="53"/>
      <c r="F470" s="54"/>
      <c r="G470" s="53"/>
      <c r="H470" s="50"/>
      <c r="I470" s="50"/>
      <c r="J470" s="82">
        <f>SUM(Seznam_dokladu[[#This Row],[Částka bez DPH]:[DPH]])</f>
        <v>0</v>
      </c>
      <c r="K470" s="199"/>
      <c r="L47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1" spans="1:12" x14ac:dyDescent="0.25">
      <c r="A471" s="80">
        <f t="shared" si="7"/>
        <v>455</v>
      </c>
      <c r="B471" s="53"/>
      <c r="C471" s="53"/>
      <c r="D471" s="79"/>
      <c r="E471" s="53"/>
      <c r="F471" s="54"/>
      <c r="G471" s="53"/>
      <c r="H471" s="50"/>
      <c r="I471" s="50"/>
      <c r="J471" s="82">
        <f>SUM(Seznam_dokladu[[#This Row],[Částka bez DPH]:[DPH]])</f>
        <v>0</v>
      </c>
      <c r="K471" s="199"/>
      <c r="L47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2" spans="1:12" x14ac:dyDescent="0.25">
      <c r="A472" s="80">
        <f t="shared" si="7"/>
        <v>456</v>
      </c>
      <c r="B472" s="53"/>
      <c r="C472" s="53"/>
      <c r="D472" s="79"/>
      <c r="E472" s="53"/>
      <c r="F472" s="54"/>
      <c r="G472" s="53"/>
      <c r="H472" s="50"/>
      <c r="I472" s="50"/>
      <c r="J472" s="82">
        <f>SUM(Seznam_dokladu[[#This Row],[Částka bez DPH]:[DPH]])</f>
        <v>0</v>
      </c>
      <c r="K472" s="199"/>
      <c r="L47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3" spans="1:12" x14ac:dyDescent="0.25">
      <c r="A473" s="80">
        <f t="shared" si="7"/>
        <v>457</v>
      </c>
      <c r="B473" s="53"/>
      <c r="C473" s="53"/>
      <c r="D473" s="79"/>
      <c r="E473" s="53"/>
      <c r="F473" s="54"/>
      <c r="G473" s="53"/>
      <c r="H473" s="50"/>
      <c r="I473" s="50"/>
      <c r="J473" s="82">
        <f>SUM(Seznam_dokladu[[#This Row],[Částka bez DPH]:[DPH]])</f>
        <v>0</v>
      </c>
      <c r="K473" s="199"/>
      <c r="L47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4" spans="1:12" x14ac:dyDescent="0.25">
      <c r="A474" s="80">
        <f t="shared" si="7"/>
        <v>458</v>
      </c>
      <c r="B474" s="53"/>
      <c r="C474" s="53"/>
      <c r="D474" s="79"/>
      <c r="E474" s="53"/>
      <c r="F474" s="54"/>
      <c r="G474" s="53"/>
      <c r="H474" s="50"/>
      <c r="I474" s="50"/>
      <c r="J474" s="82">
        <f>SUM(Seznam_dokladu[[#This Row],[Částka bez DPH]:[DPH]])</f>
        <v>0</v>
      </c>
      <c r="K474" s="199"/>
      <c r="L47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5" spans="1:12" x14ac:dyDescent="0.25">
      <c r="A475" s="80">
        <f t="shared" si="7"/>
        <v>459</v>
      </c>
      <c r="B475" s="53"/>
      <c r="C475" s="53"/>
      <c r="D475" s="79"/>
      <c r="E475" s="53"/>
      <c r="F475" s="54"/>
      <c r="G475" s="53"/>
      <c r="H475" s="50"/>
      <c r="I475" s="50"/>
      <c r="J475" s="82">
        <f>SUM(Seznam_dokladu[[#This Row],[Částka bez DPH]:[DPH]])</f>
        <v>0</v>
      </c>
      <c r="K475" s="199"/>
      <c r="L47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6" spans="1:12" x14ac:dyDescent="0.25">
      <c r="A476" s="80">
        <f t="shared" si="7"/>
        <v>460</v>
      </c>
      <c r="B476" s="53"/>
      <c r="C476" s="53"/>
      <c r="D476" s="79"/>
      <c r="E476" s="53"/>
      <c r="F476" s="54"/>
      <c r="G476" s="53"/>
      <c r="H476" s="50"/>
      <c r="I476" s="50"/>
      <c r="J476" s="82">
        <f>SUM(Seznam_dokladu[[#This Row],[Částka bez DPH]:[DPH]])</f>
        <v>0</v>
      </c>
      <c r="K476" s="199"/>
      <c r="L47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7" spans="1:12" x14ac:dyDescent="0.25">
      <c r="A477" s="80">
        <f t="shared" si="7"/>
        <v>461</v>
      </c>
      <c r="B477" s="53"/>
      <c r="C477" s="53"/>
      <c r="D477" s="79"/>
      <c r="E477" s="53"/>
      <c r="F477" s="54"/>
      <c r="G477" s="53"/>
      <c r="H477" s="50"/>
      <c r="I477" s="50"/>
      <c r="J477" s="82">
        <f>SUM(Seznam_dokladu[[#This Row],[Částka bez DPH]:[DPH]])</f>
        <v>0</v>
      </c>
      <c r="K477" s="199"/>
      <c r="L47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8" spans="1:12" x14ac:dyDescent="0.25">
      <c r="A478" s="80">
        <f t="shared" si="7"/>
        <v>462</v>
      </c>
      <c r="B478" s="53"/>
      <c r="C478" s="53"/>
      <c r="D478" s="79"/>
      <c r="E478" s="53"/>
      <c r="F478" s="54"/>
      <c r="G478" s="53"/>
      <c r="H478" s="50"/>
      <c r="I478" s="50"/>
      <c r="J478" s="82">
        <f>SUM(Seznam_dokladu[[#This Row],[Částka bez DPH]:[DPH]])</f>
        <v>0</v>
      </c>
      <c r="K478" s="199"/>
      <c r="L47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79" spans="1:12" x14ac:dyDescent="0.25">
      <c r="A479" s="80">
        <f t="shared" si="7"/>
        <v>463</v>
      </c>
      <c r="B479" s="53"/>
      <c r="C479" s="53"/>
      <c r="D479" s="79"/>
      <c r="E479" s="53"/>
      <c r="F479" s="54"/>
      <c r="G479" s="53"/>
      <c r="H479" s="50"/>
      <c r="I479" s="50"/>
      <c r="J479" s="82">
        <f>SUM(Seznam_dokladu[[#This Row],[Částka bez DPH]:[DPH]])</f>
        <v>0</v>
      </c>
      <c r="K479" s="199"/>
      <c r="L47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0" spans="1:12" x14ac:dyDescent="0.25">
      <c r="A480" s="80">
        <f t="shared" si="7"/>
        <v>464</v>
      </c>
      <c r="B480" s="53"/>
      <c r="C480" s="53"/>
      <c r="D480" s="79"/>
      <c r="E480" s="53"/>
      <c r="F480" s="54"/>
      <c r="G480" s="53"/>
      <c r="H480" s="50"/>
      <c r="I480" s="50"/>
      <c r="J480" s="82">
        <f>SUM(Seznam_dokladu[[#This Row],[Částka bez DPH]:[DPH]])</f>
        <v>0</v>
      </c>
      <c r="K480" s="199"/>
      <c r="L48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1" spans="1:12" x14ac:dyDescent="0.25">
      <c r="A481" s="80">
        <f t="shared" si="7"/>
        <v>465</v>
      </c>
      <c r="B481" s="53"/>
      <c r="C481" s="53"/>
      <c r="D481" s="79"/>
      <c r="E481" s="53"/>
      <c r="F481" s="54"/>
      <c r="G481" s="53"/>
      <c r="H481" s="50"/>
      <c r="I481" s="50"/>
      <c r="J481" s="82">
        <f>SUM(Seznam_dokladu[[#This Row],[Částka bez DPH]:[DPH]])</f>
        <v>0</v>
      </c>
      <c r="K481" s="199"/>
      <c r="L48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2" spans="1:12" x14ac:dyDescent="0.25">
      <c r="A482" s="80">
        <f t="shared" si="7"/>
        <v>466</v>
      </c>
      <c r="B482" s="53"/>
      <c r="C482" s="53"/>
      <c r="D482" s="79"/>
      <c r="E482" s="53"/>
      <c r="F482" s="54"/>
      <c r="G482" s="53"/>
      <c r="H482" s="50"/>
      <c r="I482" s="50"/>
      <c r="J482" s="82">
        <f>SUM(Seznam_dokladu[[#This Row],[Částka bez DPH]:[DPH]])</f>
        <v>0</v>
      </c>
      <c r="K482" s="199"/>
      <c r="L48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3" spans="1:12" x14ac:dyDescent="0.25">
      <c r="A483" s="80">
        <f t="shared" si="7"/>
        <v>467</v>
      </c>
      <c r="B483" s="53"/>
      <c r="C483" s="53"/>
      <c r="D483" s="79"/>
      <c r="E483" s="53"/>
      <c r="F483" s="54"/>
      <c r="G483" s="53"/>
      <c r="H483" s="50"/>
      <c r="I483" s="50"/>
      <c r="J483" s="82">
        <f>SUM(Seznam_dokladu[[#This Row],[Částka bez DPH]:[DPH]])</f>
        <v>0</v>
      </c>
      <c r="K483" s="199"/>
      <c r="L48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4" spans="1:12" x14ac:dyDescent="0.25">
      <c r="A484" s="80">
        <f t="shared" si="7"/>
        <v>468</v>
      </c>
      <c r="B484" s="53"/>
      <c r="C484" s="53"/>
      <c r="D484" s="79"/>
      <c r="E484" s="53"/>
      <c r="F484" s="54"/>
      <c r="G484" s="53"/>
      <c r="H484" s="50"/>
      <c r="I484" s="50"/>
      <c r="J484" s="82">
        <f>SUM(Seznam_dokladu[[#This Row],[Částka bez DPH]:[DPH]])</f>
        <v>0</v>
      </c>
      <c r="K484" s="199"/>
      <c r="L48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5" spans="1:12" x14ac:dyDescent="0.25">
      <c r="A485" s="80">
        <f t="shared" si="7"/>
        <v>469</v>
      </c>
      <c r="B485" s="53"/>
      <c r="C485" s="53"/>
      <c r="D485" s="79"/>
      <c r="E485" s="53"/>
      <c r="F485" s="54"/>
      <c r="G485" s="53"/>
      <c r="H485" s="50"/>
      <c r="I485" s="50"/>
      <c r="J485" s="82">
        <f>SUM(Seznam_dokladu[[#This Row],[Částka bez DPH]:[DPH]])</f>
        <v>0</v>
      </c>
      <c r="K485" s="199"/>
      <c r="L48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6" spans="1:12" x14ac:dyDescent="0.25">
      <c r="A486" s="80">
        <f t="shared" si="7"/>
        <v>470</v>
      </c>
      <c r="B486" s="53"/>
      <c r="C486" s="53"/>
      <c r="D486" s="79"/>
      <c r="E486" s="53"/>
      <c r="F486" s="54"/>
      <c r="G486" s="53"/>
      <c r="H486" s="50"/>
      <c r="I486" s="50"/>
      <c r="J486" s="82">
        <f>SUM(Seznam_dokladu[[#This Row],[Částka bez DPH]:[DPH]])</f>
        <v>0</v>
      </c>
      <c r="K486" s="199"/>
      <c r="L48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7" spans="1:12" x14ac:dyDescent="0.25">
      <c r="A487" s="80">
        <f t="shared" si="7"/>
        <v>471</v>
      </c>
      <c r="B487" s="53"/>
      <c r="C487" s="53"/>
      <c r="D487" s="79"/>
      <c r="E487" s="53"/>
      <c r="F487" s="54"/>
      <c r="G487" s="53"/>
      <c r="H487" s="50"/>
      <c r="I487" s="50"/>
      <c r="J487" s="82">
        <f>SUM(Seznam_dokladu[[#This Row],[Částka bez DPH]:[DPH]])</f>
        <v>0</v>
      </c>
      <c r="K487" s="199"/>
      <c r="L48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8" spans="1:12" x14ac:dyDescent="0.25">
      <c r="A488" s="80">
        <f t="shared" si="7"/>
        <v>472</v>
      </c>
      <c r="B488" s="53"/>
      <c r="C488" s="53"/>
      <c r="D488" s="79"/>
      <c r="E488" s="53"/>
      <c r="F488" s="54"/>
      <c r="G488" s="53"/>
      <c r="H488" s="50"/>
      <c r="I488" s="50"/>
      <c r="J488" s="82">
        <f>SUM(Seznam_dokladu[[#This Row],[Částka bez DPH]:[DPH]])</f>
        <v>0</v>
      </c>
      <c r="K488" s="199"/>
      <c r="L48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89" spans="1:12" x14ac:dyDescent="0.25">
      <c r="A489" s="80">
        <f t="shared" si="7"/>
        <v>473</v>
      </c>
      <c r="B489" s="53"/>
      <c r="C489" s="53"/>
      <c r="D489" s="79"/>
      <c r="E489" s="53"/>
      <c r="F489" s="54"/>
      <c r="G489" s="53"/>
      <c r="H489" s="50"/>
      <c r="I489" s="50"/>
      <c r="J489" s="82">
        <f>SUM(Seznam_dokladu[[#This Row],[Částka bez DPH]:[DPH]])</f>
        <v>0</v>
      </c>
      <c r="K489" s="199"/>
      <c r="L48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0" spans="1:12" x14ac:dyDescent="0.25">
      <c r="A490" s="80">
        <f t="shared" si="7"/>
        <v>474</v>
      </c>
      <c r="B490" s="53"/>
      <c r="C490" s="53"/>
      <c r="D490" s="79"/>
      <c r="E490" s="53"/>
      <c r="F490" s="54"/>
      <c r="G490" s="53"/>
      <c r="H490" s="50"/>
      <c r="I490" s="50"/>
      <c r="J490" s="82">
        <f>SUM(Seznam_dokladu[[#This Row],[Částka bez DPH]:[DPH]])</f>
        <v>0</v>
      </c>
      <c r="K490" s="199"/>
      <c r="L49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1" spans="1:12" x14ac:dyDescent="0.25">
      <c r="A491" s="80">
        <f t="shared" si="7"/>
        <v>475</v>
      </c>
      <c r="B491" s="53"/>
      <c r="C491" s="53"/>
      <c r="D491" s="79"/>
      <c r="E491" s="53"/>
      <c r="F491" s="54"/>
      <c r="G491" s="53"/>
      <c r="H491" s="50"/>
      <c r="I491" s="50"/>
      <c r="J491" s="82">
        <f>SUM(Seznam_dokladu[[#This Row],[Částka bez DPH]:[DPH]])</f>
        <v>0</v>
      </c>
      <c r="K491" s="199"/>
      <c r="L49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2" spans="1:12" x14ac:dyDescent="0.25">
      <c r="A492" s="80">
        <f t="shared" si="7"/>
        <v>476</v>
      </c>
      <c r="B492" s="53"/>
      <c r="C492" s="53"/>
      <c r="D492" s="79"/>
      <c r="E492" s="53"/>
      <c r="F492" s="54"/>
      <c r="G492" s="53"/>
      <c r="H492" s="50"/>
      <c r="I492" s="50"/>
      <c r="J492" s="82">
        <f>SUM(Seznam_dokladu[[#This Row],[Částka bez DPH]:[DPH]])</f>
        <v>0</v>
      </c>
      <c r="K492" s="199"/>
      <c r="L49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3" spans="1:12" x14ac:dyDescent="0.25">
      <c r="A493" s="80">
        <f t="shared" si="7"/>
        <v>477</v>
      </c>
      <c r="B493" s="53"/>
      <c r="C493" s="53"/>
      <c r="D493" s="79"/>
      <c r="E493" s="53"/>
      <c r="F493" s="54"/>
      <c r="G493" s="53"/>
      <c r="H493" s="50"/>
      <c r="I493" s="50"/>
      <c r="J493" s="82">
        <f>SUM(Seznam_dokladu[[#This Row],[Částka bez DPH]:[DPH]])</f>
        <v>0</v>
      </c>
      <c r="K493" s="199"/>
      <c r="L49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4" spans="1:12" x14ac:dyDescent="0.25">
      <c r="A494" s="80">
        <f t="shared" si="7"/>
        <v>478</v>
      </c>
      <c r="B494" s="53"/>
      <c r="C494" s="53"/>
      <c r="D494" s="79"/>
      <c r="E494" s="53"/>
      <c r="F494" s="54"/>
      <c r="G494" s="53"/>
      <c r="H494" s="50"/>
      <c r="I494" s="50"/>
      <c r="J494" s="82">
        <f>SUM(Seznam_dokladu[[#This Row],[Částka bez DPH]:[DPH]])</f>
        <v>0</v>
      </c>
      <c r="K494" s="199"/>
      <c r="L49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5" spans="1:12" x14ac:dyDescent="0.25">
      <c r="A495" s="80">
        <f t="shared" si="7"/>
        <v>479</v>
      </c>
      <c r="B495" s="53"/>
      <c r="C495" s="53"/>
      <c r="D495" s="79"/>
      <c r="E495" s="53"/>
      <c r="F495" s="54"/>
      <c r="G495" s="53"/>
      <c r="H495" s="50"/>
      <c r="I495" s="50"/>
      <c r="J495" s="82">
        <f>SUM(Seznam_dokladu[[#This Row],[Částka bez DPH]:[DPH]])</f>
        <v>0</v>
      </c>
      <c r="K495" s="199"/>
      <c r="L49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6" spans="1:12" x14ac:dyDescent="0.25">
      <c r="A496" s="80">
        <f t="shared" si="7"/>
        <v>480</v>
      </c>
      <c r="B496" s="53"/>
      <c r="C496" s="53"/>
      <c r="D496" s="79"/>
      <c r="E496" s="53"/>
      <c r="F496" s="54"/>
      <c r="G496" s="53"/>
      <c r="H496" s="50"/>
      <c r="I496" s="50"/>
      <c r="J496" s="82">
        <f>SUM(Seznam_dokladu[[#This Row],[Částka bez DPH]:[DPH]])</f>
        <v>0</v>
      </c>
      <c r="K496" s="199"/>
      <c r="L49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7" spans="1:12" x14ac:dyDescent="0.25">
      <c r="A497" s="80">
        <f t="shared" si="7"/>
        <v>481</v>
      </c>
      <c r="B497" s="53"/>
      <c r="C497" s="53"/>
      <c r="D497" s="79"/>
      <c r="E497" s="53"/>
      <c r="F497" s="54"/>
      <c r="G497" s="53"/>
      <c r="H497" s="50"/>
      <c r="I497" s="50"/>
      <c r="J497" s="82">
        <f>SUM(Seznam_dokladu[[#This Row],[Částka bez DPH]:[DPH]])</f>
        <v>0</v>
      </c>
      <c r="K497" s="199"/>
      <c r="L49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8" spans="1:12" x14ac:dyDescent="0.25">
      <c r="A498" s="80">
        <f t="shared" si="7"/>
        <v>482</v>
      </c>
      <c r="B498" s="53"/>
      <c r="C498" s="53"/>
      <c r="D498" s="79"/>
      <c r="E498" s="53"/>
      <c r="F498" s="54"/>
      <c r="G498" s="53"/>
      <c r="H498" s="50"/>
      <c r="I498" s="50"/>
      <c r="J498" s="82">
        <f>SUM(Seznam_dokladu[[#This Row],[Částka bez DPH]:[DPH]])</f>
        <v>0</v>
      </c>
      <c r="K498" s="199"/>
      <c r="L49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499" spans="1:12" x14ac:dyDescent="0.25">
      <c r="A499" s="80">
        <f t="shared" si="7"/>
        <v>483</v>
      </c>
      <c r="B499" s="53"/>
      <c r="C499" s="53"/>
      <c r="D499" s="79"/>
      <c r="E499" s="53"/>
      <c r="F499" s="54"/>
      <c r="G499" s="53"/>
      <c r="H499" s="50"/>
      <c r="I499" s="50"/>
      <c r="J499" s="82">
        <f>SUM(Seznam_dokladu[[#This Row],[Částka bez DPH]:[DPH]])</f>
        <v>0</v>
      </c>
      <c r="K499" s="199"/>
      <c r="L49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0" spans="1:12" x14ac:dyDescent="0.25">
      <c r="A500" s="80">
        <f t="shared" si="7"/>
        <v>484</v>
      </c>
      <c r="B500" s="53"/>
      <c r="C500" s="53"/>
      <c r="D500" s="79"/>
      <c r="E500" s="53"/>
      <c r="F500" s="54"/>
      <c r="G500" s="53"/>
      <c r="H500" s="50"/>
      <c r="I500" s="50"/>
      <c r="J500" s="82">
        <f>SUM(Seznam_dokladu[[#This Row],[Částka bez DPH]:[DPH]])</f>
        <v>0</v>
      </c>
      <c r="K500" s="199"/>
      <c r="L50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1" spans="1:12" x14ac:dyDescent="0.25">
      <c r="A501" s="80">
        <f t="shared" si="7"/>
        <v>485</v>
      </c>
      <c r="B501" s="53"/>
      <c r="C501" s="53"/>
      <c r="D501" s="79"/>
      <c r="E501" s="53"/>
      <c r="F501" s="54"/>
      <c r="G501" s="53"/>
      <c r="H501" s="50"/>
      <c r="I501" s="50"/>
      <c r="J501" s="82">
        <f>SUM(Seznam_dokladu[[#This Row],[Částka bez DPH]:[DPH]])</f>
        <v>0</v>
      </c>
      <c r="K501" s="199"/>
      <c r="L50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2" spans="1:12" x14ac:dyDescent="0.25">
      <c r="A502" s="80">
        <f t="shared" si="7"/>
        <v>486</v>
      </c>
      <c r="B502" s="53"/>
      <c r="C502" s="53"/>
      <c r="D502" s="79"/>
      <c r="E502" s="53"/>
      <c r="F502" s="54"/>
      <c r="G502" s="53"/>
      <c r="H502" s="50"/>
      <c r="I502" s="50"/>
      <c r="J502" s="82">
        <f>SUM(Seznam_dokladu[[#This Row],[Částka bez DPH]:[DPH]])</f>
        <v>0</v>
      </c>
      <c r="K502" s="199"/>
      <c r="L50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3" spans="1:12" x14ac:dyDescent="0.25">
      <c r="A503" s="80">
        <f t="shared" si="7"/>
        <v>487</v>
      </c>
      <c r="B503" s="53"/>
      <c r="C503" s="53"/>
      <c r="D503" s="79"/>
      <c r="E503" s="53"/>
      <c r="F503" s="54"/>
      <c r="G503" s="53"/>
      <c r="H503" s="50"/>
      <c r="I503" s="50"/>
      <c r="J503" s="82">
        <f>SUM(Seznam_dokladu[[#This Row],[Částka bez DPH]:[DPH]])</f>
        <v>0</v>
      </c>
      <c r="K503" s="199"/>
      <c r="L50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4" spans="1:12" x14ac:dyDescent="0.25">
      <c r="A504" s="80">
        <f t="shared" si="7"/>
        <v>488</v>
      </c>
      <c r="B504" s="53"/>
      <c r="C504" s="53"/>
      <c r="D504" s="79"/>
      <c r="E504" s="53"/>
      <c r="F504" s="54"/>
      <c r="G504" s="53"/>
      <c r="H504" s="50"/>
      <c r="I504" s="50"/>
      <c r="J504" s="82">
        <f>SUM(Seznam_dokladu[[#This Row],[Částka bez DPH]:[DPH]])</f>
        <v>0</v>
      </c>
      <c r="K504" s="199"/>
      <c r="L50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5" spans="1:12" x14ac:dyDescent="0.25">
      <c r="A505" s="80">
        <f t="shared" si="7"/>
        <v>489</v>
      </c>
      <c r="B505" s="53"/>
      <c r="C505" s="53"/>
      <c r="D505" s="79"/>
      <c r="E505" s="53"/>
      <c r="F505" s="54"/>
      <c r="G505" s="53"/>
      <c r="H505" s="50"/>
      <c r="I505" s="50"/>
      <c r="J505" s="82">
        <f>SUM(Seznam_dokladu[[#This Row],[Částka bez DPH]:[DPH]])</f>
        <v>0</v>
      </c>
      <c r="K505" s="199"/>
      <c r="L50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6" spans="1:12" x14ac:dyDescent="0.25">
      <c r="A506" s="80">
        <f t="shared" si="7"/>
        <v>490</v>
      </c>
      <c r="B506" s="53"/>
      <c r="C506" s="53"/>
      <c r="D506" s="79"/>
      <c r="E506" s="53"/>
      <c r="F506" s="54"/>
      <c r="G506" s="53"/>
      <c r="H506" s="50"/>
      <c r="I506" s="50"/>
      <c r="J506" s="82">
        <f>SUM(Seznam_dokladu[[#This Row],[Částka bez DPH]:[DPH]])</f>
        <v>0</v>
      </c>
      <c r="K506" s="199"/>
      <c r="L50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7" spans="1:12" x14ac:dyDescent="0.25">
      <c r="A507" s="80">
        <f t="shared" si="7"/>
        <v>491</v>
      </c>
      <c r="B507" s="53"/>
      <c r="C507" s="53"/>
      <c r="D507" s="79"/>
      <c r="E507" s="53"/>
      <c r="F507" s="54"/>
      <c r="G507" s="53"/>
      <c r="H507" s="50"/>
      <c r="I507" s="50"/>
      <c r="J507" s="82">
        <f>SUM(Seznam_dokladu[[#This Row],[Částka bez DPH]:[DPH]])</f>
        <v>0</v>
      </c>
      <c r="K507" s="199"/>
      <c r="L507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8" spans="1:12" x14ac:dyDescent="0.25">
      <c r="A508" s="80">
        <f t="shared" si="7"/>
        <v>492</v>
      </c>
      <c r="B508" s="53"/>
      <c r="C508" s="53"/>
      <c r="D508" s="79"/>
      <c r="E508" s="53"/>
      <c r="F508" s="54"/>
      <c r="G508" s="53"/>
      <c r="H508" s="50"/>
      <c r="I508" s="50"/>
      <c r="J508" s="82">
        <f>SUM(Seznam_dokladu[[#This Row],[Částka bez DPH]:[DPH]])</f>
        <v>0</v>
      </c>
      <c r="K508" s="199"/>
      <c r="L508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09" spans="1:12" x14ac:dyDescent="0.25">
      <c r="A509" s="80">
        <f t="shared" si="7"/>
        <v>493</v>
      </c>
      <c r="B509" s="53"/>
      <c r="C509" s="53"/>
      <c r="D509" s="79"/>
      <c r="E509" s="53"/>
      <c r="F509" s="54"/>
      <c r="G509" s="53"/>
      <c r="H509" s="50"/>
      <c r="I509" s="50"/>
      <c r="J509" s="82">
        <f>SUM(Seznam_dokladu[[#This Row],[Částka bez DPH]:[DPH]])</f>
        <v>0</v>
      </c>
      <c r="K509" s="199"/>
      <c r="L509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0" spans="1:12" x14ac:dyDescent="0.25">
      <c r="A510" s="80">
        <f t="shared" si="7"/>
        <v>494</v>
      </c>
      <c r="B510" s="53"/>
      <c r="C510" s="53"/>
      <c r="D510" s="79"/>
      <c r="E510" s="53"/>
      <c r="F510" s="54"/>
      <c r="G510" s="53"/>
      <c r="H510" s="50"/>
      <c r="I510" s="50"/>
      <c r="J510" s="82">
        <f>SUM(Seznam_dokladu[[#This Row],[Částka bez DPH]:[DPH]])</f>
        <v>0</v>
      </c>
      <c r="K510" s="199"/>
      <c r="L510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1" spans="1:12" x14ac:dyDescent="0.25">
      <c r="A511" s="80">
        <f t="shared" si="7"/>
        <v>495</v>
      </c>
      <c r="B511" s="53"/>
      <c r="C511" s="53"/>
      <c r="D511" s="79"/>
      <c r="E511" s="53"/>
      <c r="F511" s="54"/>
      <c r="G511" s="53"/>
      <c r="H511" s="50"/>
      <c r="I511" s="50"/>
      <c r="J511" s="82">
        <f>SUM(Seznam_dokladu[[#This Row],[Částka bez DPH]:[DPH]])</f>
        <v>0</v>
      </c>
      <c r="K511" s="199"/>
      <c r="L511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2" spans="1:12" x14ac:dyDescent="0.25">
      <c r="A512" s="80">
        <f t="shared" si="7"/>
        <v>496</v>
      </c>
      <c r="B512" s="53"/>
      <c r="C512" s="53"/>
      <c r="D512" s="79"/>
      <c r="E512" s="53"/>
      <c r="F512" s="54"/>
      <c r="G512" s="53"/>
      <c r="H512" s="50"/>
      <c r="I512" s="50"/>
      <c r="J512" s="82">
        <f>SUM(Seznam_dokladu[[#This Row],[Částka bez DPH]:[DPH]])</f>
        <v>0</v>
      </c>
      <c r="K512" s="199"/>
      <c r="L512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3" spans="1:12" x14ac:dyDescent="0.25">
      <c r="A513" s="80">
        <f t="shared" si="7"/>
        <v>497</v>
      </c>
      <c r="B513" s="53"/>
      <c r="C513" s="53"/>
      <c r="D513" s="79"/>
      <c r="E513" s="53"/>
      <c r="F513" s="54"/>
      <c r="G513" s="53"/>
      <c r="H513" s="50"/>
      <c r="I513" s="50"/>
      <c r="J513" s="82">
        <f>SUM(Seznam_dokladu[[#This Row],[Částka bez DPH]:[DPH]])</f>
        <v>0</v>
      </c>
      <c r="K513" s="199"/>
      <c r="L513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4" spans="1:12" x14ac:dyDescent="0.25">
      <c r="A514" s="80">
        <f t="shared" si="7"/>
        <v>498</v>
      </c>
      <c r="B514" s="53"/>
      <c r="C514" s="53"/>
      <c r="D514" s="79"/>
      <c r="E514" s="53"/>
      <c r="F514" s="54"/>
      <c r="G514" s="53"/>
      <c r="H514" s="50"/>
      <c r="I514" s="50"/>
      <c r="J514" s="82">
        <f>SUM(Seznam_dokladu[[#This Row],[Částka bez DPH]:[DPH]])</f>
        <v>0</v>
      </c>
      <c r="K514" s="199"/>
      <c r="L514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5" spans="1:12" x14ac:dyDescent="0.25">
      <c r="A515" s="80">
        <f t="shared" si="7"/>
        <v>499</v>
      </c>
      <c r="B515" s="53"/>
      <c r="C515" s="53"/>
      <c r="D515" s="79"/>
      <c r="E515" s="53"/>
      <c r="F515" s="54"/>
      <c r="G515" s="53"/>
      <c r="H515" s="50"/>
      <c r="I515" s="50"/>
      <c r="J515" s="82">
        <f>SUM(Seznam_dokladu[[#This Row],[Částka bez DPH]:[DPH]])</f>
        <v>0</v>
      </c>
      <c r="K515" s="199"/>
      <c r="L515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  <row r="516" spans="1:12" x14ac:dyDescent="0.25">
      <c r="A516" s="80">
        <f t="shared" si="7"/>
        <v>500</v>
      </c>
      <c r="B516" s="83"/>
      <c r="C516" s="83"/>
      <c r="D516" s="84"/>
      <c r="E516" s="83"/>
      <c r="F516" s="85"/>
      <c r="G516" s="83"/>
      <c r="H516" s="86"/>
      <c r="I516" s="86"/>
      <c r="J516" s="87">
        <f>SUM(Seznam_dokladu[[#This Row],[Částka bez DPH]:[DPH]])</f>
        <v>0</v>
      </c>
      <c r="K516" s="200"/>
      <c r="L516" s="202" t="str">
        <f>_xlfn.IFS(Seznam_dokladu[[#This Row],[Hrazeno z dotace]]&gt;Seznam_dokladu[[#This Row],[Částka celkem]],"Chyba - částka hrazená z dotace je vyšší než částka celkem.",Seznam_dokladu[[#This Row],[Hrazeno z dotace]]&gt;Seznam_dokladu[[#This Row],[Částka bez DPH]],"DPH je neuznatelným nákladem, který nelze hradit z dotace.",TRUE," ")</f>
        <v xml:space="preserve"> </v>
      </c>
    </row>
  </sheetData>
  <sheetProtection algorithmName="SHA-512" hashValue="0ygMP17SH8VTaqg3w2WdvGuXiI8B4gA6ExgK7mJuatXSOvwg11tNyuJ+gNRpRZydAgcVNu4bXrGpZfPPz8EepA==" saltValue="Q3IFLEcEP/G2o7xpZ5b/iA==" spinCount="100000" sheet="1" formatCells="0" formatColumns="0" formatRows="0" insertColumns="0" insertRows="0" insertHyperlinks="0" deleteColumns="0" deleteRows="0" autoFilter="0"/>
  <mergeCells count="17">
    <mergeCell ref="E2:G2"/>
    <mergeCell ref="E7:E8"/>
    <mergeCell ref="F7:F8"/>
    <mergeCell ref="G7:G8"/>
    <mergeCell ref="H7:H8"/>
    <mergeCell ref="E13:E14"/>
    <mergeCell ref="F13:F14"/>
    <mergeCell ref="G13:G14"/>
    <mergeCell ref="H13:H14"/>
    <mergeCell ref="E9:E10"/>
    <mergeCell ref="F9:F10"/>
    <mergeCell ref="G9:G10"/>
    <mergeCell ref="H9:H10"/>
    <mergeCell ref="E11:E12"/>
    <mergeCell ref="F11:F12"/>
    <mergeCell ref="G11:G12"/>
    <mergeCell ref="H11:H12"/>
  </mergeCells>
  <conditionalFormatting sqref="H7">
    <cfRule type="cellIs" dxfId="14" priority="72" operator="greaterThan">
      <formula>$G$7</formula>
    </cfRule>
  </conditionalFormatting>
  <conditionalFormatting sqref="H9">
    <cfRule type="cellIs" dxfId="13" priority="74" operator="greaterThan">
      <formula>$G$9</formula>
    </cfRule>
  </conditionalFormatting>
  <conditionalFormatting sqref="H11">
    <cfRule type="cellIs" dxfId="12" priority="75" operator="greaterThan">
      <formula>$G$11</formula>
    </cfRule>
  </conditionalFormatting>
  <conditionalFormatting sqref="H13">
    <cfRule type="cellIs" dxfId="11" priority="76" operator="greaterThan">
      <formula>$G$13</formula>
    </cfRule>
  </conditionalFormatting>
  <conditionalFormatting sqref="I8:J14">
    <cfRule type="cellIs" dxfId="10" priority="13" operator="notEqual">
      <formula>"OK"</formula>
    </cfRule>
    <cfRule type="cellIs" dxfId="9" priority="14" operator="equal">
      <formula>"OK"</formula>
    </cfRule>
  </conditionalFormatting>
  <conditionalFormatting sqref="I7:J7">
    <cfRule type="cellIs" dxfId="8" priority="11" operator="notEqual">
      <formula>"OK"</formula>
    </cfRule>
    <cfRule type="cellIs" dxfId="7" priority="12" operator="equal">
      <formula>"OK"</formula>
    </cfRule>
  </conditionalFormatting>
  <conditionalFormatting sqref="G4">
    <cfRule type="cellIs" dxfId="6" priority="9" operator="equal">
      <formula>0</formula>
    </cfRule>
    <cfRule type="cellIs" dxfId="5" priority="10" operator="notEqual">
      <formula>$F$4</formula>
    </cfRule>
  </conditionalFormatting>
  <conditionalFormatting sqref="K17:K516">
    <cfRule type="cellIs" dxfId="4" priority="1" operator="greaterThan">
      <formula>$H17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ignoredErrors>
    <ignoredError sqref="I12 I10 I8" 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E20141FC-AA06-4B73-8897-86442261B96C}">
            <xm:f>'2. Náklady'!$D$7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H7:H8</xm:sqref>
        </x14:conditionalFormatting>
        <x14:conditionalFormatting xmlns:xm="http://schemas.microsoft.com/office/excel/2006/main">
          <x14:cfRule type="cellIs" priority="5" operator="notEqual" id="{6B7DF6E0-677E-49E7-BD73-FD933CCF2B13}">
            <xm:f>'2. Náklady'!$D$9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H9:H10</xm:sqref>
        </x14:conditionalFormatting>
        <x14:conditionalFormatting xmlns:xm="http://schemas.microsoft.com/office/excel/2006/main">
          <x14:cfRule type="cellIs" priority="4" operator="notEqual" id="{D8637468-B55C-41D8-8F51-8E09DB70EBD0}">
            <xm:f>'2. Náklady'!$D$11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H11:H12</xm:sqref>
        </x14:conditionalFormatting>
        <x14:conditionalFormatting xmlns:xm="http://schemas.microsoft.com/office/excel/2006/main">
          <x14:cfRule type="cellIs" priority="3" operator="notEqual" id="{0A76FA7D-C380-4FA5-942C-6C189222D377}">
            <xm:f>'2. Náklady'!$D$13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H13:H14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>
      <selection activeCell="A18" sqref="A18"/>
    </sheetView>
  </sheetViews>
  <sheetFormatPr defaultColWidth="9.1796875" defaultRowHeight="14.5" x14ac:dyDescent="0.35"/>
  <cols>
    <col min="1" max="1" width="67.90625" style="1" customWidth="1"/>
    <col min="2" max="16384" width="9.1796875" style="1"/>
  </cols>
  <sheetData>
    <row r="2" spans="1:1" x14ac:dyDescent="0.35">
      <c r="A2" s="151" t="s">
        <v>4</v>
      </c>
    </row>
    <row r="3" spans="1:1" x14ac:dyDescent="0.35">
      <c r="A3" s="152" t="s">
        <v>5</v>
      </c>
    </row>
    <row r="4" spans="1:1" x14ac:dyDescent="0.35">
      <c r="A4" s="152" t="s">
        <v>6</v>
      </c>
    </row>
    <row r="5" spans="1:1" x14ac:dyDescent="0.35">
      <c r="A5" s="152" t="s">
        <v>7</v>
      </c>
    </row>
    <row r="6" spans="1:1" x14ac:dyDescent="0.35">
      <c r="A6" s="152" t="s">
        <v>8</v>
      </c>
    </row>
    <row r="7" spans="1:1" x14ac:dyDescent="0.35">
      <c r="A7" s="152" t="s">
        <v>9</v>
      </c>
    </row>
    <row r="8" spans="1:1" x14ac:dyDescent="0.35">
      <c r="A8" s="152"/>
    </row>
    <row r="9" spans="1:1" x14ac:dyDescent="0.35">
      <c r="A9" s="152" t="s">
        <v>1</v>
      </c>
    </row>
    <row r="10" spans="1:1" x14ac:dyDescent="0.35">
      <c r="A10" s="152" t="s">
        <v>2</v>
      </c>
    </row>
    <row r="11" spans="1:1" x14ac:dyDescent="0.35">
      <c r="A11" s="152" t="s">
        <v>3</v>
      </c>
    </row>
    <row r="12" spans="1:1" x14ac:dyDescent="0.35">
      <c r="A12" s="152"/>
    </row>
    <row r="13" spans="1:1" x14ac:dyDescent="0.35">
      <c r="A13" s="151" t="s">
        <v>4</v>
      </c>
    </row>
    <row r="14" spans="1:1" x14ac:dyDescent="0.35">
      <c r="A14" s="46" t="s">
        <v>230</v>
      </c>
    </row>
    <row r="15" spans="1:1" x14ac:dyDescent="0.35">
      <c r="A15" s="193" t="s">
        <v>245</v>
      </c>
    </row>
    <row r="16" spans="1:1" x14ac:dyDescent="0.35">
      <c r="A16" s="46" t="s">
        <v>231</v>
      </c>
    </row>
    <row r="17" spans="1:1" x14ac:dyDescent="0.35">
      <c r="A17" s="46"/>
    </row>
  </sheetData>
  <sheetProtection algorithmName="SHA-512" hashValue="efntzbOZWtN/3kVo9halPl29iKmRQBKN5KtkzPC5G5/84ZerurvwHzNNEaEOsh4tUJG5KBiSGWfmUUOchCXJKQ==" saltValue="E8FKfmYhmKo3Mdc113YSig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1. Souhrn</vt:lpstr>
      <vt:lpstr>2. Náklady</vt:lpstr>
      <vt:lpstr>3. Zdroje</vt:lpstr>
      <vt:lpstr>4. Seznam dokladů</vt:lpstr>
      <vt:lpstr>5. Data</vt:lpstr>
      <vt:lpstr>'2. Náklady'!Názvy_tisku</vt:lpstr>
      <vt:lpstr>'1. Souhrn'!Oblast_tisku</vt:lpstr>
      <vt:lpstr>'2. Náklady'!Oblast_tisku</vt:lpstr>
      <vt:lpstr>'3. Zdroje'!Oblast_tisku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2023-01-23T07:22:20Z</dcterms:modified>
</cp:coreProperties>
</file>