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filterPrivacy="1" defaultThemeVersion="124226"/>
  <xr:revisionPtr revIDLastSave="0" documentId="13_ncr:1_{24B75B67-B2DB-469B-9437-6E2BFB8DB74C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1. Souhrn" sheetId="11" r:id="rId1"/>
    <sheet name="2. Náklady" sheetId="12" r:id="rId2"/>
    <sheet name="3. Zdroje" sheetId="15" r:id="rId3"/>
    <sheet name="4. Seznam dokladů" sheetId="14" r:id="rId4"/>
    <sheet name="List2" sheetId="17" state="hidden" r:id="rId5"/>
    <sheet name="5. Data" sheetId="7" state="hidden" r:id="rId6"/>
  </sheets>
  <definedNames>
    <definedName name="_xlnm.Print_Titles" localSheetId="1">'2. Náklady'!$82:$82</definedName>
    <definedName name="_xlnm.Print_Area" localSheetId="0">'1. Souhrn'!$A$1:$H$23</definedName>
    <definedName name="_xlnm.Print_Area" localSheetId="1">'2. Náklady'!$A$1:$K$96</definedName>
    <definedName name="_xlnm.Print_Area" localSheetId="2">'3. Zdroje'!$A$1:$J$28</definedName>
  </definedNames>
  <calcPr calcId="191029"/>
</workbook>
</file>

<file path=xl/calcChain.xml><?xml version="1.0" encoding="utf-8"?>
<calcChain xmlns="http://schemas.openxmlformats.org/spreadsheetml/2006/main">
  <c r="F22" i="15" l="1"/>
  <c r="A27" i="14" l="1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179" i="14"/>
  <c r="A180" i="14"/>
  <c r="A181" i="14"/>
  <c r="A182" i="14"/>
  <c r="A183" i="14"/>
  <c r="A184" i="14"/>
  <c r="A185" i="14"/>
  <c r="A186" i="14"/>
  <c r="A187" i="14"/>
  <c r="A188" i="14"/>
  <c r="A189" i="14"/>
  <c r="A190" i="14"/>
  <c r="A191" i="14"/>
  <c r="A192" i="14"/>
  <c r="A193" i="14"/>
  <c r="A194" i="14"/>
  <c r="A195" i="14"/>
  <c r="A196" i="14"/>
  <c r="A197" i="14"/>
  <c r="A198" i="14"/>
  <c r="A199" i="14"/>
  <c r="A200" i="14"/>
  <c r="A201" i="14"/>
  <c r="A202" i="14"/>
  <c r="A203" i="14"/>
  <c r="A204" i="14"/>
  <c r="A205" i="14"/>
  <c r="A206" i="14"/>
  <c r="A207" i="14"/>
  <c r="A208" i="14"/>
  <c r="A209" i="14"/>
  <c r="A210" i="14"/>
  <c r="A211" i="14"/>
  <c r="A212" i="14"/>
  <c r="A213" i="14"/>
  <c r="A214" i="14"/>
  <c r="A215" i="14"/>
  <c r="A216" i="14"/>
  <c r="A217" i="14"/>
  <c r="A218" i="14"/>
  <c r="A219" i="14"/>
  <c r="A220" i="14"/>
  <c r="A221" i="14"/>
  <c r="A222" i="14"/>
  <c r="A223" i="14"/>
  <c r="A224" i="14"/>
  <c r="A225" i="14"/>
  <c r="A226" i="14"/>
  <c r="A227" i="14"/>
  <c r="A228" i="14"/>
  <c r="A229" i="14"/>
  <c r="A230" i="14"/>
  <c r="A231" i="14"/>
  <c r="A232" i="14"/>
  <c r="A233" i="14"/>
  <c r="A234" i="14"/>
  <c r="A235" i="14"/>
  <c r="A236" i="14"/>
  <c r="A237" i="14"/>
  <c r="A238" i="14"/>
  <c r="A239" i="14"/>
  <c r="A240" i="14"/>
  <c r="A241" i="14"/>
  <c r="A242" i="14"/>
  <c r="A243" i="14"/>
  <c r="A244" i="14"/>
  <c r="A245" i="14"/>
  <c r="A246" i="14"/>
  <c r="A247" i="14"/>
  <c r="A248" i="14"/>
  <c r="A249" i="14"/>
  <c r="A250" i="14"/>
  <c r="A251" i="14"/>
  <c r="A252" i="14"/>
  <c r="A253" i="14"/>
  <c r="A254" i="14"/>
  <c r="A255" i="14"/>
  <c r="A256" i="14"/>
  <c r="A257" i="14"/>
  <c r="A258" i="14"/>
  <c r="A259" i="14"/>
  <c r="A260" i="14"/>
  <c r="A261" i="14"/>
  <c r="A262" i="14"/>
  <c r="A263" i="14"/>
  <c r="A264" i="14"/>
  <c r="A265" i="14"/>
  <c r="A266" i="14"/>
  <c r="A267" i="14"/>
  <c r="A268" i="14"/>
  <c r="A269" i="14"/>
  <c r="A270" i="14"/>
  <c r="A271" i="14"/>
  <c r="A272" i="14"/>
  <c r="A273" i="14"/>
  <c r="A274" i="14"/>
  <c r="A275" i="14"/>
  <c r="A276" i="14"/>
  <c r="A277" i="14"/>
  <c r="A278" i="14"/>
  <c r="A279" i="14"/>
  <c r="A280" i="14"/>
  <c r="A281" i="14"/>
  <c r="A282" i="14"/>
  <c r="A283" i="14"/>
  <c r="A284" i="14"/>
  <c r="A285" i="14"/>
  <c r="A286" i="14"/>
  <c r="A287" i="14"/>
  <c r="A288" i="14"/>
  <c r="A289" i="14"/>
  <c r="A290" i="14"/>
  <c r="A291" i="14"/>
  <c r="A292" i="14"/>
  <c r="A293" i="14"/>
  <c r="A294" i="14"/>
  <c r="A295" i="14"/>
  <c r="A296" i="14"/>
  <c r="A297" i="14"/>
  <c r="A298" i="14"/>
  <c r="A299" i="14"/>
  <c r="A300" i="14"/>
  <c r="A301" i="14"/>
  <c r="A302" i="14"/>
  <c r="A303" i="14"/>
  <c r="A304" i="14"/>
  <c r="A305" i="14"/>
  <c r="A306" i="14"/>
  <c r="A307" i="14"/>
  <c r="A308" i="14"/>
  <c r="A309" i="14"/>
  <c r="A310" i="14"/>
  <c r="A311" i="14"/>
  <c r="A312" i="14"/>
  <c r="A313" i="14"/>
  <c r="A314" i="14"/>
  <c r="A315" i="14"/>
  <c r="A316" i="14"/>
  <c r="A317" i="14"/>
  <c r="A318" i="14"/>
  <c r="A319" i="14"/>
  <c r="A320" i="14"/>
  <c r="A321" i="14"/>
  <c r="A322" i="14"/>
  <c r="A323" i="14"/>
  <c r="A324" i="14"/>
  <c r="A325" i="14"/>
  <c r="A326" i="14"/>
  <c r="A327" i="14"/>
  <c r="A328" i="14"/>
  <c r="A329" i="14"/>
  <c r="A330" i="14"/>
  <c r="A331" i="14"/>
  <c r="A332" i="14"/>
  <c r="A333" i="14"/>
  <c r="A334" i="14"/>
  <c r="A335" i="14"/>
  <c r="A336" i="14"/>
  <c r="A337" i="14"/>
  <c r="A338" i="14"/>
  <c r="A339" i="14"/>
  <c r="A340" i="14"/>
  <c r="A341" i="14"/>
  <c r="A342" i="14"/>
  <c r="A343" i="14"/>
  <c r="A344" i="14"/>
  <c r="A345" i="14"/>
  <c r="A346" i="14"/>
  <c r="A347" i="14"/>
  <c r="A348" i="14"/>
  <c r="A349" i="14"/>
  <c r="A350" i="14"/>
  <c r="A351" i="14"/>
  <c r="A352" i="14"/>
  <c r="A353" i="14"/>
  <c r="A354" i="14"/>
  <c r="A355" i="14"/>
  <c r="A356" i="14"/>
  <c r="A357" i="14"/>
  <c r="A358" i="14"/>
  <c r="A359" i="14"/>
  <c r="A360" i="14"/>
  <c r="A361" i="14"/>
  <c r="A362" i="14"/>
  <c r="A363" i="14"/>
  <c r="A364" i="14"/>
  <c r="A365" i="14"/>
  <c r="A366" i="14"/>
  <c r="A367" i="14"/>
  <c r="A368" i="14"/>
  <c r="A369" i="14"/>
  <c r="A370" i="14"/>
  <c r="A371" i="14"/>
  <c r="A372" i="14"/>
  <c r="A373" i="14"/>
  <c r="A374" i="14"/>
  <c r="A375" i="14"/>
  <c r="A376" i="14"/>
  <c r="A377" i="14"/>
  <c r="A378" i="14"/>
  <c r="A379" i="14"/>
  <c r="A380" i="14"/>
  <c r="A381" i="14"/>
  <c r="A382" i="14"/>
  <c r="A383" i="14"/>
  <c r="A384" i="14"/>
  <c r="A385" i="14"/>
  <c r="A386" i="14"/>
  <c r="A387" i="14"/>
  <c r="A388" i="14"/>
  <c r="A389" i="14"/>
  <c r="A390" i="14"/>
  <c r="A391" i="14"/>
  <c r="A392" i="14"/>
  <c r="A393" i="14"/>
  <c r="A394" i="14"/>
  <c r="A395" i="14"/>
  <c r="A396" i="14"/>
  <c r="A397" i="14"/>
  <c r="A398" i="14"/>
  <c r="A399" i="14"/>
  <c r="A400" i="14"/>
  <c r="A401" i="14"/>
  <c r="A402" i="14"/>
  <c r="A403" i="14"/>
  <c r="A404" i="14"/>
  <c r="A405" i="14"/>
  <c r="A406" i="14"/>
  <c r="A407" i="14"/>
  <c r="A408" i="14"/>
  <c r="A409" i="14"/>
  <c r="A410" i="14"/>
  <c r="A411" i="14"/>
  <c r="A412" i="14"/>
  <c r="A413" i="14"/>
  <c r="A414" i="14"/>
  <c r="A415" i="14"/>
  <c r="A416" i="14"/>
  <c r="A417" i="14"/>
  <c r="A418" i="14"/>
  <c r="A419" i="14"/>
  <c r="A420" i="14"/>
  <c r="A421" i="14"/>
  <c r="A422" i="14"/>
  <c r="A423" i="14"/>
  <c r="A424" i="14"/>
  <c r="A425" i="14"/>
  <c r="A426" i="14"/>
  <c r="A427" i="14"/>
  <c r="A428" i="14"/>
  <c r="A429" i="14"/>
  <c r="A430" i="14"/>
  <c r="A431" i="14"/>
  <c r="A432" i="14"/>
  <c r="A433" i="14"/>
  <c r="A434" i="14"/>
  <c r="A435" i="14"/>
  <c r="A436" i="14"/>
  <c r="A437" i="14"/>
  <c r="A438" i="14"/>
  <c r="A439" i="14"/>
  <c r="A440" i="14"/>
  <c r="A441" i="14"/>
  <c r="A442" i="14"/>
  <c r="A443" i="14"/>
  <c r="A444" i="14"/>
  <c r="A445" i="14"/>
  <c r="A446" i="14"/>
  <c r="A447" i="14"/>
  <c r="A448" i="14"/>
  <c r="A449" i="14"/>
  <c r="A450" i="14"/>
  <c r="A451" i="14"/>
  <c r="A452" i="14"/>
  <c r="A453" i="14"/>
  <c r="A454" i="14"/>
  <c r="A455" i="14"/>
  <c r="A456" i="14"/>
  <c r="A457" i="14"/>
  <c r="A458" i="14"/>
  <c r="A459" i="14"/>
  <c r="A460" i="14"/>
  <c r="A461" i="14"/>
  <c r="A462" i="14"/>
  <c r="A463" i="14"/>
  <c r="A464" i="14"/>
  <c r="A465" i="14"/>
  <c r="A466" i="14"/>
  <c r="A467" i="14"/>
  <c r="A468" i="14"/>
  <c r="A469" i="14"/>
  <c r="A470" i="14"/>
  <c r="A471" i="14"/>
  <c r="A472" i="14"/>
  <c r="A473" i="14"/>
  <c r="A474" i="14"/>
  <c r="A475" i="14"/>
  <c r="A476" i="14"/>
  <c r="A477" i="14"/>
  <c r="A478" i="14"/>
  <c r="A479" i="14"/>
  <c r="A480" i="14"/>
  <c r="A481" i="14"/>
  <c r="A482" i="14"/>
  <c r="A483" i="14"/>
  <c r="A484" i="14"/>
  <c r="A485" i="14"/>
  <c r="A486" i="14"/>
  <c r="A487" i="14"/>
  <c r="A488" i="14"/>
  <c r="A489" i="14"/>
  <c r="A490" i="14"/>
  <c r="A491" i="14"/>
  <c r="A492" i="14"/>
  <c r="A493" i="14"/>
  <c r="A494" i="14"/>
  <c r="A495" i="14"/>
  <c r="A496" i="14"/>
  <c r="A497" i="14"/>
  <c r="A498" i="14"/>
  <c r="A499" i="14"/>
  <c r="A500" i="14"/>
  <c r="A501" i="14"/>
  <c r="A502" i="14"/>
  <c r="A503" i="14"/>
  <c r="A504" i="14"/>
  <c r="A505" i="14"/>
  <c r="A506" i="14"/>
  <c r="A507" i="14"/>
  <c r="A508" i="14"/>
  <c r="A509" i="14"/>
  <c r="A510" i="14"/>
  <c r="A511" i="14"/>
  <c r="A512" i="14"/>
  <c r="A513" i="14"/>
  <c r="A514" i="14"/>
  <c r="A515" i="14"/>
  <c r="A516" i="14"/>
  <c r="A517" i="14"/>
  <c r="A518" i="14"/>
  <c r="A519" i="14"/>
  <c r="A520" i="14"/>
  <c r="A521" i="14"/>
  <c r="A522" i="14"/>
  <c r="A523" i="14"/>
  <c r="A524" i="14"/>
  <c r="A525" i="14"/>
  <c r="A526" i="14"/>
  <c r="A87" i="12" l="1"/>
  <c r="A88" i="12"/>
  <c r="A86" i="12"/>
  <c r="J86" i="12"/>
  <c r="J87" i="12"/>
  <c r="L87" i="12" s="1"/>
  <c r="J88" i="12"/>
  <c r="L88" i="12"/>
  <c r="F86" i="12"/>
  <c r="F87" i="12"/>
  <c r="F88" i="12"/>
  <c r="J82" i="12" l="1"/>
  <c r="L82" i="12" s="1"/>
  <c r="J83" i="12"/>
  <c r="J84" i="12"/>
  <c r="J85" i="12"/>
  <c r="L83" i="12"/>
  <c r="L84" i="12"/>
  <c r="L85" i="12"/>
  <c r="L86" i="12"/>
  <c r="F82" i="12"/>
  <c r="F83" i="12"/>
  <c r="F84" i="12"/>
  <c r="F85" i="12"/>
  <c r="A82" i="12"/>
  <c r="A83" i="12"/>
  <c r="A84" i="12"/>
  <c r="A85" i="12"/>
  <c r="A21" i="12" l="1"/>
  <c r="A22" i="12"/>
  <c r="A23" i="12"/>
  <c r="A24" i="12"/>
  <c r="A25" i="12"/>
  <c r="A26" i="12"/>
  <c r="A27" i="12"/>
  <c r="A28" i="12"/>
  <c r="A20" i="12"/>
  <c r="F15" i="14" l="1"/>
  <c r="F4" i="14"/>
  <c r="H10" i="12"/>
  <c r="H9" i="12"/>
  <c r="H8" i="12"/>
  <c r="D10" i="12"/>
  <c r="D9" i="12"/>
  <c r="D8" i="12"/>
  <c r="H5" i="12"/>
  <c r="D5" i="12"/>
  <c r="G22" i="14"/>
  <c r="G20" i="14"/>
  <c r="G18" i="14"/>
  <c r="G11" i="14"/>
  <c r="G9" i="14"/>
  <c r="G7" i="14"/>
  <c r="H22" i="14" l="1"/>
  <c r="H21" i="11" s="1"/>
  <c r="H20" i="14"/>
  <c r="H19" i="11" s="1"/>
  <c r="H18" i="14"/>
  <c r="H17" i="11" s="1"/>
  <c r="G15" i="14"/>
  <c r="H15" i="14" s="1"/>
  <c r="H11" i="14"/>
  <c r="H9" i="14"/>
  <c r="H7" i="14"/>
  <c r="E17" i="11" s="1"/>
  <c r="G4" i="14"/>
  <c r="H4" i="14" s="1"/>
  <c r="A91" i="12" l="1"/>
  <c r="A92" i="12"/>
  <c r="A93" i="12"/>
  <c r="A94" i="12"/>
  <c r="A95" i="12"/>
  <c r="A96" i="12"/>
  <c r="A90" i="12"/>
  <c r="A77" i="12"/>
  <c r="A78" i="12"/>
  <c r="A79" i="12"/>
  <c r="A80" i="12"/>
  <c r="A81" i="12"/>
  <c r="A76" i="12"/>
  <c r="A68" i="12"/>
  <c r="A69" i="12"/>
  <c r="A70" i="12"/>
  <c r="A71" i="12"/>
  <c r="A72" i="12"/>
  <c r="A73" i="12"/>
  <c r="A74" i="12"/>
  <c r="A67" i="12"/>
  <c r="A64" i="12"/>
  <c r="A53" i="12"/>
  <c r="A43" i="12"/>
  <c r="A44" i="12"/>
  <c r="A45" i="12"/>
  <c r="A46" i="12"/>
  <c r="A47" i="12"/>
  <c r="A48" i="12"/>
  <c r="A49" i="12"/>
  <c r="A50" i="12"/>
  <c r="A51" i="12"/>
  <c r="A42" i="12"/>
  <c r="A32" i="12"/>
  <c r="A33" i="12"/>
  <c r="A34" i="12"/>
  <c r="A35" i="12"/>
  <c r="A36" i="12"/>
  <c r="A37" i="12"/>
  <c r="A38" i="12"/>
  <c r="A39" i="12"/>
  <c r="A40" i="12"/>
  <c r="A31" i="12"/>
  <c r="A59" i="12"/>
  <c r="A60" i="12"/>
  <c r="A61" i="12"/>
  <c r="A62" i="12"/>
  <c r="A63" i="12"/>
  <c r="A65" i="12"/>
  <c r="A58" i="12"/>
  <c r="A54" i="12"/>
  <c r="A55" i="12"/>
  <c r="A56" i="12"/>
  <c r="I22" i="15" l="1"/>
  <c r="J96" i="12" l="1"/>
  <c r="J95" i="12"/>
  <c r="J94" i="12"/>
  <c r="J93" i="12"/>
  <c r="J92" i="12"/>
  <c r="J91" i="12"/>
  <c r="J90" i="12"/>
  <c r="I89" i="12"/>
  <c r="H89" i="12"/>
  <c r="J81" i="12"/>
  <c r="J80" i="12"/>
  <c r="J79" i="12"/>
  <c r="J78" i="12"/>
  <c r="J77" i="12"/>
  <c r="J76" i="12"/>
  <c r="K75" i="12"/>
  <c r="I75" i="12"/>
  <c r="H75" i="12"/>
  <c r="J74" i="12"/>
  <c r="J73" i="12"/>
  <c r="J72" i="12"/>
  <c r="J71" i="12"/>
  <c r="J70" i="12"/>
  <c r="J69" i="12"/>
  <c r="J68" i="12"/>
  <c r="J67" i="12"/>
  <c r="K66" i="12"/>
  <c r="I66" i="12"/>
  <c r="H66" i="12"/>
  <c r="J65" i="12"/>
  <c r="J64" i="12"/>
  <c r="J63" i="12"/>
  <c r="J62" i="12"/>
  <c r="J61" i="12"/>
  <c r="J60" i="12"/>
  <c r="J59" i="12"/>
  <c r="J58" i="12"/>
  <c r="K57" i="12"/>
  <c r="I57" i="12"/>
  <c r="H57" i="12"/>
  <c r="J56" i="12"/>
  <c r="J55" i="12"/>
  <c r="J54" i="12"/>
  <c r="J53" i="12"/>
  <c r="K52" i="12"/>
  <c r="I52" i="12"/>
  <c r="H52" i="12"/>
  <c r="J51" i="12"/>
  <c r="J50" i="12"/>
  <c r="J49" i="12"/>
  <c r="J48" i="12"/>
  <c r="J47" i="12"/>
  <c r="J46" i="12"/>
  <c r="J45" i="12"/>
  <c r="J44" i="12"/>
  <c r="J43" i="12"/>
  <c r="J42" i="12"/>
  <c r="K41" i="12"/>
  <c r="I41" i="12"/>
  <c r="H41" i="12"/>
  <c r="J40" i="12"/>
  <c r="J39" i="12"/>
  <c r="J38" i="12"/>
  <c r="J37" i="12"/>
  <c r="J36" i="12"/>
  <c r="J35" i="12"/>
  <c r="J34" i="12"/>
  <c r="J33" i="12"/>
  <c r="J32" i="12"/>
  <c r="J31" i="12"/>
  <c r="K30" i="12"/>
  <c r="I30" i="12"/>
  <c r="H30" i="12"/>
  <c r="J20" i="12"/>
  <c r="K19" i="12"/>
  <c r="J28" i="12"/>
  <c r="J27" i="12"/>
  <c r="J26" i="12"/>
  <c r="J25" i="12"/>
  <c r="J24" i="12"/>
  <c r="J23" i="12"/>
  <c r="J22" i="12"/>
  <c r="J21" i="12"/>
  <c r="I19" i="12"/>
  <c r="H19" i="12"/>
  <c r="I27" i="15"/>
  <c r="F27" i="15"/>
  <c r="H14" i="12" l="1"/>
  <c r="J41" i="12"/>
  <c r="J30" i="12"/>
  <c r="H29" i="12"/>
  <c r="J89" i="12"/>
  <c r="K29" i="12"/>
  <c r="J5" i="12" s="1"/>
  <c r="I29" i="12"/>
  <c r="J52" i="12"/>
  <c r="J19" i="12"/>
  <c r="J75" i="12"/>
  <c r="J66" i="12"/>
  <c r="J57" i="12"/>
  <c r="G75" i="12"/>
  <c r="G66" i="12"/>
  <c r="G57" i="12"/>
  <c r="G41" i="12"/>
  <c r="G52" i="12"/>
  <c r="G30" i="12"/>
  <c r="G19" i="12"/>
  <c r="J29" i="12" l="1"/>
  <c r="G29" i="12"/>
  <c r="F5" i="12" s="1"/>
  <c r="E19" i="12"/>
  <c r="D19" i="12"/>
  <c r="H13" i="12" l="1"/>
  <c r="F95" i="12"/>
  <c r="F10" i="12"/>
  <c r="D21" i="11" s="1"/>
  <c r="F9" i="12"/>
  <c r="D19" i="11" s="1"/>
  <c r="F8" i="12"/>
  <c r="D17" i="11" l="1"/>
  <c r="C27" i="11" s="1"/>
  <c r="C28" i="11" s="1"/>
  <c r="L10" i="12"/>
  <c r="L9" i="12"/>
  <c r="I18" i="14"/>
  <c r="I8" i="14"/>
  <c r="H15" i="12"/>
  <c r="F29" i="11" s="1"/>
  <c r="I26" i="15"/>
  <c r="I25" i="15"/>
  <c r="I24" i="15"/>
  <c r="I23" i="15"/>
  <c r="I21" i="15"/>
  <c r="I20" i="15"/>
  <c r="I19" i="15"/>
  <c r="I18" i="15"/>
  <c r="I17" i="15"/>
  <c r="I16" i="15" s="1"/>
  <c r="G28" i="15" s="1"/>
  <c r="F30" i="11" s="1"/>
  <c r="H16" i="15"/>
  <c r="G16" i="15"/>
  <c r="I14" i="15"/>
  <c r="I13" i="15"/>
  <c r="I12" i="15"/>
  <c r="I11" i="15"/>
  <c r="I10" i="15"/>
  <c r="I9" i="15"/>
  <c r="I8" i="15"/>
  <c r="I7" i="15" s="1"/>
  <c r="H7" i="15"/>
  <c r="H4" i="15" s="1"/>
  <c r="G7" i="15"/>
  <c r="G4" i="15" s="1"/>
  <c r="I6" i="15"/>
  <c r="I5" i="15"/>
  <c r="J525" i="14"/>
  <c r="M525" i="14" l="1"/>
  <c r="I10" i="14"/>
  <c r="I12" i="14"/>
  <c r="I4" i="15"/>
  <c r="J27" i="14" l="1"/>
  <c r="M27" i="14" s="1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2" i="14"/>
  <c r="J63" i="14"/>
  <c r="J64" i="14"/>
  <c r="J65" i="14"/>
  <c r="J66" i="14"/>
  <c r="J67" i="14"/>
  <c r="J68" i="14"/>
  <c r="J69" i="14"/>
  <c r="J70" i="14"/>
  <c r="J71" i="14"/>
  <c r="J72" i="14"/>
  <c r="J73" i="14"/>
  <c r="J74" i="14"/>
  <c r="J75" i="14"/>
  <c r="J76" i="14"/>
  <c r="J77" i="14"/>
  <c r="J78" i="14"/>
  <c r="J79" i="14"/>
  <c r="J80" i="14"/>
  <c r="J81" i="14"/>
  <c r="J82" i="14"/>
  <c r="J83" i="14"/>
  <c r="J84" i="14"/>
  <c r="J85" i="14"/>
  <c r="J86" i="14"/>
  <c r="J87" i="14"/>
  <c r="J88" i="14"/>
  <c r="J89" i="14"/>
  <c r="J90" i="14"/>
  <c r="J91" i="14"/>
  <c r="J92" i="14"/>
  <c r="J93" i="14"/>
  <c r="J94" i="14"/>
  <c r="J95" i="14"/>
  <c r="J96" i="14"/>
  <c r="J97" i="14"/>
  <c r="J98" i="14"/>
  <c r="J99" i="14"/>
  <c r="J100" i="14"/>
  <c r="J101" i="14"/>
  <c r="J102" i="14"/>
  <c r="J103" i="14"/>
  <c r="J104" i="14"/>
  <c r="J105" i="14"/>
  <c r="J106" i="14"/>
  <c r="J107" i="14"/>
  <c r="J108" i="14"/>
  <c r="J109" i="14"/>
  <c r="J110" i="14"/>
  <c r="J111" i="14"/>
  <c r="J112" i="14"/>
  <c r="J113" i="14"/>
  <c r="J114" i="14"/>
  <c r="J115" i="14"/>
  <c r="J116" i="14"/>
  <c r="J117" i="14"/>
  <c r="J118" i="14"/>
  <c r="J119" i="14"/>
  <c r="J120" i="14"/>
  <c r="J121" i="14"/>
  <c r="J122" i="14"/>
  <c r="J123" i="14"/>
  <c r="J124" i="14"/>
  <c r="J125" i="14"/>
  <c r="J126" i="14"/>
  <c r="J127" i="14"/>
  <c r="J128" i="14"/>
  <c r="J129" i="14"/>
  <c r="J130" i="14"/>
  <c r="J131" i="14"/>
  <c r="J132" i="14"/>
  <c r="J133" i="14"/>
  <c r="J134" i="14"/>
  <c r="J135" i="14"/>
  <c r="J136" i="14"/>
  <c r="J137" i="14"/>
  <c r="J138" i="14"/>
  <c r="J139" i="14"/>
  <c r="J140" i="14"/>
  <c r="J141" i="14"/>
  <c r="J142" i="14"/>
  <c r="J143" i="14"/>
  <c r="J144" i="14"/>
  <c r="J145" i="14"/>
  <c r="J146" i="14"/>
  <c r="J147" i="14"/>
  <c r="J148" i="14"/>
  <c r="J149" i="14"/>
  <c r="J150" i="14"/>
  <c r="J151" i="14"/>
  <c r="J152" i="14"/>
  <c r="J153" i="14"/>
  <c r="J154" i="14"/>
  <c r="J155" i="14"/>
  <c r="J156" i="14"/>
  <c r="J157" i="14"/>
  <c r="J158" i="14"/>
  <c r="J159" i="14"/>
  <c r="J160" i="14"/>
  <c r="J161" i="14"/>
  <c r="J162" i="14"/>
  <c r="J163" i="14"/>
  <c r="J164" i="14"/>
  <c r="J165" i="14"/>
  <c r="J166" i="14"/>
  <c r="J167" i="14"/>
  <c r="J168" i="14"/>
  <c r="J169" i="14"/>
  <c r="J170" i="14"/>
  <c r="J171" i="14"/>
  <c r="J172" i="14"/>
  <c r="J173" i="14"/>
  <c r="J174" i="14"/>
  <c r="J175" i="14"/>
  <c r="J176" i="14"/>
  <c r="J177" i="14"/>
  <c r="J178" i="14"/>
  <c r="J179" i="14"/>
  <c r="J180" i="14"/>
  <c r="J181" i="14"/>
  <c r="J182" i="14"/>
  <c r="J183" i="14"/>
  <c r="J184" i="14"/>
  <c r="J185" i="14"/>
  <c r="J186" i="14"/>
  <c r="J187" i="14"/>
  <c r="J188" i="14"/>
  <c r="J189" i="14"/>
  <c r="J190" i="14"/>
  <c r="J191" i="14"/>
  <c r="J192" i="14"/>
  <c r="J193" i="14"/>
  <c r="J194" i="14"/>
  <c r="J195" i="14"/>
  <c r="J196" i="14"/>
  <c r="J197" i="14"/>
  <c r="J198" i="14"/>
  <c r="J199" i="14"/>
  <c r="J200" i="14"/>
  <c r="J201" i="14"/>
  <c r="J202" i="14"/>
  <c r="J203" i="14"/>
  <c r="J204" i="14"/>
  <c r="J205" i="14"/>
  <c r="J206" i="14"/>
  <c r="J207" i="14"/>
  <c r="J208" i="14"/>
  <c r="J209" i="14"/>
  <c r="J210" i="14"/>
  <c r="J211" i="14"/>
  <c r="J212" i="14"/>
  <c r="J213" i="14"/>
  <c r="J214" i="14"/>
  <c r="J215" i="14"/>
  <c r="J216" i="14"/>
  <c r="J217" i="14"/>
  <c r="J218" i="14"/>
  <c r="J219" i="14"/>
  <c r="J220" i="14"/>
  <c r="J221" i="14"/>
  <c r="J222" i="14"/>
  <c r="J223" i="14"/>
  <c r="J224" i="14"/>
  <c r="J225" i="14"/>
  <c r="J226" i="14"/>
  <c r="J227" i="14"/>
  <c r="J228" i="14"/>
  <c r="J229" i="14"/>
  <c r="J230" i="14"/>
  <c r="J231" i="14"/>
  <c r="J232" i="14"/>
  <c r="J233" i="14"/>
  <c r="J234" i="14"/>
  <c r="J235" i="14"/>
  <c r="J236" i="14"/>
  <c r="J237" i="14"/>
  <c r="J238" i="14"/>
  <c r="J239" i="14"/>
  <c r="J240" i="14"/>
  <c r="J241" i="14"/>
  <c r="J242" i="14"/>
  <c r="J243" i="14"/>
  <c r="J244" i="14"/>
  <c r="J245" i="14"/>
  <c r="J246" i="14"/>
  <c r="J247" i="14"/>
  <c r="J248" i="14"/>
  <c r="J249" i="14"/>
  <c r="J250" i="14"/>
  <c r="J251" i="14"/>
  <c r="J252" i="14"/>
  <c r="J253" i="14"/>
  <c r="J254" i="14"/>
  <c r="J255" i="14"/>
  <c r="J256" i="14"/>
  <c r="J257" i="14"/>
  <c r="J258" i="14"/>
  <c r="J259" i="14"/>
  <c r="J260" i="14"/>
  <c r="J261" i="14"/>
  <c r="J262" i="14"/>
  <c r="J263" i="14"/>
  <c r="J264" i="14"/>
  <c r="J265" i="14"/>
  <c r="J266" i="14"/>
  <c r="J267" i="14"/>
  <c r="J268" i="14"/>
  <c r="J269" i="14"/>
  <c r="J270" i="14"/>
  <c r="J271" i="14"/>
  <c r="J272" i="14"/>
  <c r="J273" i="14"/>
  <c r="J274" i="14"/>
  <c r="J275" i="14"/>
  <c r="J276" i="14"/>
  <c r="J277" i="14"/>
  <c r="J278" i="14"/>
  <c r="J279" i="14"/>
  <c r="J280" i="14"/>
  <c r="J281" i="14"/>
  <c r="J282" i="14"/>
  <c r="J283" i="14"/>
  <c r="J284" i="14"/>
  <c r="J285" i="14"/>
  <c r="J286" i="14"/>
  <c r="J287" i="14"/>
  <c r="J288" i="14"/>
  <c r="J289" i="14"/>
  <c r="J290" i="14"/>
  <c r="J291" i="14"/>
  <c r="J292" i="14"/>
  <c r="J293" i="14"/>
  <c r="J294" i="14"/>
  <c r="J295" i="14"/>
  <c r="J296" i="14"/>
  <c r="J297" i="14"/>
  <c r="J298" i="14"/>
  <c r="J299" i="14"/>
  <c r="J300" i="14"/>
  <c r="J301" i="14"/>
  <c r="J302" i="14"/>
  <c r="J303" i="14"/>
  <c r="J304" i="14"/>
  <c r="J305" i="14"/>
  <c r="J306" i="14"/>
  <c r="J307" i="14"/>
  <c r="J308" i="14"/>
  <c r="J309" i="14"/>
  <c r="J310" i="14"/>
  <c r="J311" i="14"/>
  <c r="J312" i="14"/>
  <c r="J313" i="14"/>
  <c r="J314" i="14"/>
  <c r="J315" i="14"/>
  <c r="J316" i="14"/>
  <c r="J317" i="14"/>
  <c r="J318" i="14"/>
  <c r="J319" i="14"/>
  <c r="J320" i="14"/>
  <c r="J321" i="14"/>
  <c r="J322" i="14"/>
  <c r="J323" i="14"/>
  <c r="J324" i="14"/>
  <c r="J325" i="14"/>
  <c r="J326" i="14"/>
  <c r="J327" i="14"/>
  <c r="J328" i="14"/>
  <c r="J329" i="14"/>
  <c r="J330" i="14"/>
  <c r="J331" i="14"/>
  <c r="J332" i="14"/>
  <c r="J333" i="14"/>
  <c r="J334" i="14"/>
  <c r="J335" i="14"/>
  <c r="J336" i="14"/>
  <c r="J337" i="14"/>
  <c r="J338" i="14"/>
  <c r="J339" i="14"/>
  <c r="J340" i="14"/>
  <c r="J341" i="14"/>
  <c r="J342" i="14"/>
  <c r="J343" i="14"/>
  <c r="J344" i="14"/>
  <c r="J345" i="14"/>
  <c r="J346" i="14"/>
  <c r="J347" i="14"/>
  <c r="J348" i="14"/>
  <c r="J349" i="14"/>
  <c r="J350" i="14"/>
  <c r="J351" i="14"/>
  <c r="J352" i="14"/>
  <c r="J353" i="14"/>
  <c r="J354" i="14"/>
  <c r="J355" i="14"/>
  <c r="J356" i="14"/>
  <c r="J357" i="14"/>
  <c r="J358" i="14"/>
  <c r="J359" i="14"/>
  <c r="J360" i="14"/>
  <c r="J361" i="14"/>
  <c r="J362" i="14"/>
  <c r="J363" i="14"/>
  <c r="J364" i="14"/>
  <c r="J365" i="14"/>
  <c r="J366" i="14"/>
  <c r="J367" i="14"/>
  <c r="J368" i="14"/>
  <c r="J369" i="14"/>
  <c r="J370" i="14"/>
  <c r="J371" i="14"/>
  <c r="J372" i="14"/>
  <c r="J373" i="14"/>
  <c r="J374" i="14"/>
  <c r="J375" i="14"/>
  <c r="J376" i="14"/>
  <c r="J377" i="14"/>
  <c r="J378" i="14"/>
  <c r="J379" i="14"/>
  <c r="J380" i="14"/>
  <c r="J381" i="14"/>
  <c r="J382" i="14"/>
  <c r="J383" i="14"/>
  <c r="J384" i="14"/>
  <c r="J385" i="14"/>
  <c r="J386" i="14"/>
  <c r="J387" i="14"/>
  <c r="J388" i="14"/>
  <c r="J389" i="14"/>
  <c r="J390" i="14"/>
  <c r="J391" i="14"/>
  <c r="J392" i="14"/>
  <c r="J393" i="14"/>
  <c r="J394" i="14"/>
  <c r="J395" i="14"/>
  <c r="J396" i="14"/>
  <c r="J397" i="14"/>
  <c r="J398" i="14"/>
  <c r="J399" i="14"/>
  <c r="J400" i="14"/>
  <c r="J401" i="14"/>
  <c r="J402" i="14"/>
  <c r="J403" i="14"/>
  <c r="J404" i="14"/>
  <c r="J405" i="14"/>
  <c r="J406" i="14"/>
  <c r="J407" i="14"/>
  <c r="J408" i="14"/>
  <c r="J409" i="14"/>
  <c r="J410" i="14"/>
  <c r="J411" i="14"/>
  <c r="J412" i="14"/>
  <c r="J413" i="14"/>
  <c r="J414" i="14"/>
  <c r="J415" i="14"/>
  <c r="J416" i="14"/>
  <c r="J417" i="14"/>
  <c r="J418" i="14"/>
  <c r="J419" i="14"/>
  <c r="J420" i="14"/>
  <c r="J421" i="14"/>
  <c r="J422" i="14"/>
  <c r="J423" i="14"/>
  <c r="J424" i="14"/>
  <c r="J425" i="14"/>
  <c r="J426" i="14"/>
  <c r="J427" i="14"/>
  <c r="J428" i="14"/>
  <c r="J429" i="14"/>
  <c r="J430" i="14"/>
  <c r="J431" i="14"/>
  <c r="J432" i="14"/>
  <c r="J433" i="14"/>
  <c r="J434" i="14"/>
  <c r="J435" i="14"/>
  <c r="J436" i="14"/>
  <c r="J437" i="14"/>
  <c r="J438" i="14"/>
  <c r="J439" i="14"/>
  <c r="J440" i="14"/>
  <c r="J441" i="14"/>
  <c r="J442" i="14"/>
  <c r="J443" i="14"/>
  <c r="J444" i="14"/>
  <c r="J445" i="14"/>
  <c r="J446" i="14"/>
  <c r="J447" i="14"/>
  <c r="J448" i="14"/>
  <c r="J449" i="14"/>
  <c r="J450" i="14"/>
  <c r="J451" i="14"/>
  <c r="J452" i="14"/>
  <c r="J453" i="14"/>
  <c r="J454" i="14"/>
  <c r="J455" i="14"/>
  <c r="J456" i="14"/>
  <c r="J457" i="14"/>
  <c r="J458" i="14"/>
  <c r="J459" i="14"/>
  <c r="J460" i="14"/>
  <c r="J461" i="14"/>
  <c r="J462" i="14"/>
  <c r="J463" i="14"/>
  <c r="J464" i="14"/>
  <c r="J465" i="14"/>
  <c r="J466" i="14"/>
  <c r="J467" i="14"/>
  <c r="J468" i="14"/>
  <c r="J469" i="14"/>
  <c r="J470" i="14"/>
  <c r="J471" i="14"/>
  <c r="J472" i="14"/>
  <c r="J473" i="14"/>
  <c r="J474" i="14"/>
  <c r="J475" i="14"/>
  <c r="J476" i="14"/>
  <c r="J477" i="14"/>
  <c r="J478" i="14"/>
  <c r="J479" i="14"/>
  <c r="J480" i="14"/>
  <c r="J481" i="14"/>
  <c r="J482" i="14"/>
  <c r="J483" i="14"/>
  <c r="J484" i="14"/>
  <c r="J485" i="14"/>
  <c r="J486" i="14"/>
  <c r="J487" i="14"/>
  <c r="J488" i="14"/>
  <c r="J489" i="14"/>
  <c r="J490" i="14"/>
  <c r="J491" i="14"/>
  <c r="J492" i="14"/>
  <c r="J493" i="14"/>
  <c r="J494" i="14"/>
  <c r="J495" i="14"/>
  <c r="J496" i="14"/>
  <c r="J497" i="14"/>
  <c r="J498" i="14"/>
  <c r="J499" i="14"/>
  <c r="J500" i="14"/>
  <c r="J501" i="14"/>
  <c r="J502" i="14"/>
  <c r="J503" i="14"/>
  <c r="J504" i="14"/>
  <c r="J505" i="14"/>
  <c r="J506" i="14"/>
  <c r="J507" i="14"/>
  <c r="J508" i="14"/>
  <c r="J509" i="14"/>
  <c r="J510" i="14"/>
  <c r="J511" i="14"/>
  <c r="J512" i="14"/>
  <c r="J513" i="14"/>
  <c r="J514" i="14"/>
  <c r="J515" i="14"/>
  <c r="J516" i="14"/>
  <c r="J517" i="14"/>
  <c r="J518" i="14"/>
  <c r="J519" i="14"/>
  <c r="J520" i="14"/>
  <c r="J521" i="14"/>
  <c r="J522" i="14"/>
  <c r="J523" i="14"/>
  <c r="J524" i="14"/>
  <c r="J526" i="14"/>
  <c r="M481" i="14" l="1"/>
  <c r="M301" i="14"/>
  <c r="M510" i="14"/>
  <c r="M474" i="14"/>
  <c r="M426" i="14"/>
  <c r="M378" i="14"/>
  <c r="M342" i="14"/>
  <c r="M521" i="14"/>
  <c r="M518" i="14"/>
  <c r="M506" i="14"/>
  <c r="M494" i="14"/>
  <c r="M482" i="14"/>
  <c r="M470" i="14"/>
  <c r="M458" i="14"/>
  <c r="M446" i="14"/>
  <c r="M434" i="14"/>
  <c r="M422" i="14"/>
  <c r="M410" i="14"/>
  <c r="M398" i="14"/>
  <c r="M386" i="14"/>
  <c r="M374" i="14"/>
  <c r="M362" i="14"/>
  <c r="M350" i="14"/>
  <c r="M338" i="14"/>
  <c r="M326" i="14"/>
  <c r="M314" i="14"/>
  <c r="M302" i="14"/>
  <c r="M290" i="14"/>
  <c r="M278" i="14"/>
  <c r="M266" i="14"/>
  <c r="M254" i="14"/>
  <c r="M242" i="14"/>
  <c r="M230" i="14"/>
  <c r="M218" i="14"/>
  <c r="M206" i="14"/>
  <c r="M194" i="14"/>
  <c r="M182" i="14"/>
  <c r="M170" i="14"/>
  <c r="M158" i="14"/>
  <c r="M146" i="14"/>
  <c r="M134" i="14"/>
  <c r="M122" i="14"/>
  <c r="M110" i="14"/>
  <c r="M98" i="14"/>
  <c r="M86" i="14"/>
  <c r="M74" i="14"/>
  <c r="M62" i="14"/>
  <c r="M50" i="14"/>
  <c r="M38" i="14"/>
  <c r="M421" i="14"/>
  <c r="M85" i="14"/>
  <c r="M516" i="14"/>
  <c r="M372" i="14"/>
  <c r="M276" i="14"/>
  <c r="M252" i="14"/>
  <c r="M216" i="14"/>
  <c r="M204" i="14"/>
  <c r="M192" i="14"/>
  <c r="M180" i="14"/>
  <c r="M168" i="14"/>
  <c r="M156" i="14"/>
  <c r="M144" i="14"/>
  <c r="M132" i="14"/>
  <c r="M120" i="14"/>
  <c r="M108" i="14"/>
  <c r="M96" i="14"/>
  <c r="M84" i="14"/>
  <c r="M72" i="14"/>
  <c r="M60" i="14"/>
  <c r="M48" i="14"/>
  <c r="M36" i="14"/>
  <c r="M385" i="14"/>
  <c r="M97" i="14"/>
  <c r="M504" i="14"/>
  <c r="M324" i="14"/>
  <c r="M395" i="14"/>
  <c r="M251" i="14"/>
  <c r="M203" i="14"/>
  <c r="M191" i="14"/>
  <c r="M143" i="14"/>
  <c r="M131" i="14"/>
  <c r="M119" i="14"/>
  <c r="M107" i="14"/>
  <c r="M95" i="14"/>
  <c r="M83" i="14"/>
  <c r="M71" i="14"/>
  <c r="M59" i="14"/>
  <c r="M47" i="14"/>
  <c r="M35" i="14"/>
  <c r="M349" i="14"/>
  <c r="M73" i="14"/>
  <c r="M492" i="14"/>
  <c r="M360" i="14"/>
  <c r="M503" i="14"/>
  <c r="M371" i="14"/>
  <c r="M370" i="14"/>
  <c r="M190" i="14"/>
  <c r="M130" i="14"/>
  <c r="M82" i="14"/>
  <c r="M70" i="14"/>
  <c r="M58" i="14"/>
  <c r="M46" i="14"/>
  <c r="M34" i="14"/>
  <c r="M517" i="14"/>
  <c r="M469" i="14"/>
  <c r="M397" i="14"/>
  <c r="M325" i="14"/>
  <c r="M265" i="14"/>
  <c r="M229" i="14"/>
  <c r="M193" i="14"/>
  <c r="M157" i="14"/>
  <c r="M109" i="14"/>
  <c r="M61" i="14"/>
  <c r="M468" i="14"/>
  <c r="M432" i="14"/>
  <c r="M396" i="14"/>
  <c r="M336" i="14"/>
  <c r="M288" i="14"/>
  <c r="M264" i="14"/>
  <c r="M515" i="14"/>
  <c r="M467" i="14"/>
  <c r="M419" i="14"/>
  <c r="M359" i="14"/>
  <c r="M323" i="14"/>
  <c r="M287" i="14"/>
  <c r="M239" i="14"/>
  <c r="M155" i="14"/>
  <c r="M490" i="14"/>
  <c r="M466" i="14"/>
  <c r="M442" i="14"/>
  <c r="M406" i="14"/>
  <c r="M358" i="14"/>
  <c r="M322" i="14"/>
  <c r="M298" i="14"/>
  <c r="M262" i="14"/>
  <c r="M238" i="14"/>
  <c r="M202" i="14"/>
  <c r="M154" i="14"/>
  <c r="M106" i="14"/>
  <c r="M501" i="14"/>
  <c r="M465" i="14"/>
  <c r="M453" i="14"/>
  <c r="M441" i="14"/>
  <c r="M429" i="14"/>
  <c r="M417" i="14"/>
  <c r="M405" i="14"/>
  <c r="M393" i="14"/>
  <c r="M381" i="14"/>
  <c r="M369" i="14"/>
  <c r="M357" i="14"/>
  <c r="M345" i="14"/>
  <c r="M333" i="14"/>
  <c r="M321" i="14"/>
  <c r="M309" i="14"/>
  <c r="M297" i="14"/>
  <c r="M285" i="14"/>
  <c r="M273" i="14"/>
  <c r="M261" i="14"/>
  <c r="M249" i="14"/>
  <c r="M237" i="14"/>
  <c r="M225" i="14"/>
  <c r="M213" i="14"/>
  <c r="M201" i="14"/>
  <c r="M189" i="14"/>
  <c r="M177" i="14"/>
  <c r="M165" i="14"/>
  <c r="M153" i="14"/>
  <c r="M141" i="14"/>
  <c r="M129" i="14"/>
  <c r="M117" i="14"/>
  <c r="M105" i="14"/>
  <c r="M93" i="14"/>
  <c r="M81" i="14"/>
  <c r="M69" i="14"/>
  <c r="M57" i="14"/>
  <c r="M45" i="14"/>
  <c r="M33" i="14"/>
  <c r="M505" i="14"/>
  <c r="M409" i="14"/>
  <c r="M337" i="14"/>
  <c r="M277" i="14"/>
  <c r="M241" i="14"/>
  <c r="M205" i="14"/>
  <c r="M169" i="14"/>
  <c r="M133" i="14"/>
  <c r="M37" i="14"/>
  <c r="M456" i="14"/>
  <c r="M408" i="14"/>
  <c r="M348" i="14"/>
  <c r="M300" i="14"/>
  <c r="M240" i="14"/>
  <c r="M479" i="14"/>
  <c r="M443" i="14"/>
  <c r="M407" i="14"/>
  <c r="M347" i="14"/>
  <c r="M311" i="14"/>
  <c r="M275" i="14"/>
  <c r="M227" i="14"/>
  <c r="M167" i="14"/>
  <c r="M502" i="14"/>
  <c r="M454" i="14"/>
  <c r="M418" i="14"/>
  <c r="M382" i="14"/>
  <c r="M334" i="14"/>
  <c r="M286" i="14"/>
  <c r="M226" i="14"/>
  <c r="M178" i="14"/>
  <c r="M142" i="14"/>
  <c r="M118" i="14"/>
  <c r="M526" i="14"/>
  <c r="M489" i="14"/>
  <c r="M524" i="14"/>
  <c r="M512" i="14"/>
  <c r="M500" i="14"/>
  <c r="M488" i="14"/>
  <c r="M476" i="14"/>
  <c r="M464" i="14"/>
  <c r="M452" i="14"/>
  <c r="M440" i="14"/>
  <c r="M428" i="14"/>
  <c r="M416" i="14"/>
  <c r="M404" i="14"/>
  <c r="M392" i="14"/>
  <c r="M380" i="14"/>
  <c r="M368" i="14"/>
  <c r="M356" i="14"/>
  <c r="M344" i="14"/>
  <c r="M332" i="14"/>
  <c r="M320" i="14"/>
  <c r="M308" i="14"/>
  <c r="M296" i="14"/>
  <c r="M284" i="14"/>
  <c r="M272" i="14"/>
  <c r="M260" i="14"/>
  <c r="M248" i="14"/>
  <c r="M236" i="14"/>
  <c r="M224" i="14"/>
  <c r="M212" i="14"/>
  <c r="M200" i="14"/>
  <c r="M188" i="14"/>
  <c r="M176" i="14"/>
  <c r="M164" i="14"/>
  <c r="M152" i="14"/>
  <c r="M140" i="14"/>
  <c r="M128" i="14"/>
  <c r="M116" i="14"/>
  <c r="M104" i="14"/>
  <c r="M92" i="14"/>
  <c r="M80" i="14"/>
  <c r="M68" i="14"/>
  <c r="M56" i="14"/>
  <c r="M44" i="14"/>
  <c r="M32" i="14"/>
  <c r="M445" i="14"/>
  <c r="M361" i="14"/>
  <c r="M313" i="14"/>
  <c r="M253" i="14"/>
  <c r="M217" i="14"/>
  <c r="M181" i="14"/>
  <c r="M145" i="14"/>
  <c r="M121" i="14"/>
  <c r="M49" i="14"/>
  <c r="M480" i="14"/>
  <c r="M444" i="14"/>
  <c r="M420" i="14"/>
  <c r="M384" i="14"/>
  <c r="M312" i="14"/>
  <c r="M228" i="14"/>
  <c r="M491" i="14"/>
  <c r="M455" i="14"/>
  <c r="M431" i="14"/>
  <c r="M383" i="14"/>
  <c r="M335" i="14"/>
  <c r="M299" i="14"/>
  <c r="M263" i="14"/>
  <c r="M215" i="14"/>
  <c r="M179" i="14"/>
  <c r="M514" i="14"/>
  <c r="M478" i="14"/>
  <c r="M430" i="14"/>
  <c r="M394" i="14"/>
  <c r="M346" i="14"/>
  <c r="M310" i="14"/>
  <c r="M274" i="14"/>
  <c r="M250" i="14"/>
  <c r="M214" i="14"/>
  <c r="M166" i="14"/>
  <c r="M94" i="14"/>
  <c r="M513" i="14"/>
  <c r="M477" i="14"/>
  <c r="M523" i="14"/>
  <c r="M511" i="14"/>
  <c r="M499" i="14"/>
  <c r="M487" i="14"/>
  <c r="M475" i="14"/>
  <c r="M463" i="14"/>
  <c r="M451" i="14"/>
  <c r="M439" i="14"/>
  <c r="M427" i="14"/>
  <c r="M415" i="14"/>
  <c r="M403" i="14"/>
  <c r="M391" i="14"/>
  <c r="M379" i="14"/>
  <c r="M367" i="14"/>
  <c r="M355" i="14"/>
  <c r="M343" i="14"/>
  <c r="M331" i="14"/>
  <c r="M319" i="14"/>
  <c r="M307" i="14"/>
  <c r="M295" i="14"/>
  <c r="M283" i="14"/>
  <c r="M271" i="14"/>
  <c r="M259" i="14"/>
  <c r="M247" i="14"/>
  <c r="M235" i="14"/>
  <c r="M223" i="14"/>
  <c r="M211" i="14"/>
  <c r="M199" i="14"/>
  <c r="M187" i="14"/>
  <c r="M175" i="14"/>
  <c r="M163" i="14"/>
  <c r="M151" i="14"/>
  <c r="M139" i="14"/>
  <c r="M127" i="14"/>
  <c r="M115" i="14"/>
  <c r="M103" i="14"/>
  <c r="M91" i="14"/>
  <c r="M79" i="14"/>
  <c r="M67" i="14"/>
  <c r="M55" i="14"/>
  <c r="M43" i="14"/>
  <c r="M31" i="14"/>
  <c r="M373" i="14"/>
  <c r="M438" i="14"/>
  <c r="M366" i="14"/>
  <c r="M330" i="14"/>
  <c r="M306" i="14"/>
  <c r="M294" i="14"/>
  <c r="M282" i="14"/>
  <c r="M270" i="14"/>
  <c r="M258" i="14"/>
  <c r="M246" i="14"/>
  <c r="M234" i="14"/>
  <c r="M222" i="14"/>
  <c r="M210" i="14"/>
  <c r="M198" i="14"/>
  <c r="M186" i="14"/>
  <c r="M174" i="14"/>
  <c r="M162" i="14"/>
  <c r="M150" i="14"/>
  <c r="M138" i="14"/>
  <c r="M126" i="14"/>
  <c r="M114" i="14"/>
  <c r="M102" i="14"/>
  <c r="M90" i="14"/>
  <c r="M78" i="14"/>
  <c r="M66" i="14"/>
  <c r="M54" i="14"/>
  <c r="M42" i="14"/>
  <c r="M30" i="14"/>
  <c r="M433" i="14"/>
  <c r="M486" i="14"/>
  <c r="M402" i="14"/>
  <c r="M497" i="14"/>
  <c r="M437" i="14"/>
  <c r="M377" i="14"/>
  <c r="M341" i="14"/>
  <c r="M317" i="14"/>
  <c r="M293" i="14"/>
  <c r="M269" i="14"/>
  <c r="M257" i="14"/>
  <c r="M245" i="14"/>
  <c r="M233" i="14"/>
  <c r="M221" i="14"/>
  <c r="M209" i="14"/>
  <c r="M197" i="14"/>
  <c r="M185" i="14"/>
  <c r="M173" i="14"/>
  <c r="M161" i="14"/>
  <c r="M149" i="14"/>
  <c r="M137" i="14"/>
  <c r="M125" i="14"/>
  <c r="M113" i="14"/>
  <c r="M101" i="14"/>
  <c r="M89" i="14"/>
  <c r="M77" i="14"/>
  <c r="M65" i="14"/>
  <c r="M53" i="14"/>
  <c r="M41" i="14"/>
  <c r="M29" i="14"/>
  <c r="M457" i="14"/>
  <c r="M522" i="14"/>
  <c r="M450" i="14"/>
  <c r="M354" i="14"/>
  <c r="M461" i="14"/>
  <c r="M389" i="14"/>
  <c r="M305" i="14"/>
  <c r="M508" i="14"/>
  <c r="M448" i="14"/>
  <c r="M412" i="14"/>
  <c r="M352" i="14"/>
  <c r="M292" i="14"/>
  <c r="M220" i="14"/>
  <c r="M172" i="14"/>
  <c r="M136" i="14"/>
  <c r="M124" i="14"/>
  <c r="M100" i="14"/>
  <c r="M88" i="14"/>
  <c r="M76" i="14"/>
  <c r="M64" i="14"/>
  <c r="M52" i="14"/>
  <c r="M40" i="14"/>
  <c r="M28" i="14"/>
  <c r="M493" i="14"/>
  <c r="M289" i="14"/>
  <c r="M498" i="14"/>
  <c r="M462" i="14"/>
  <c r="M414" i="14"/>
  <c r="M390" i="14"/>
  <c r="M318" i="14"/>
  <c r="M509" i="14"/>
  <c r="M485" i="14"/>
  <c r="M473" i="14"/>
  <c r="M449" i="14"/>
  <c r="M425" i="14"/>
  <c r="M413" i="14"/>
  <c r="M401" i="14"/>
  <c r="M365" i="14"/>
  <c r="M353" i="14"/>
  <c r="M329" i="14"/>
  <c r="M281" i="14"/>
  <c r="M520" i="14"/>
  <c r="M496" i="14"/>
  <c r="M484" i="14"/>
  <c r="M472" i="14"/>
  <c r="M460" i="14"/>
  <c r="M436" i="14"/>
  <c r="M424" i="14"/>
  <c r="M400" i="14"/>
  <c r="M388" i="14"/>
  <c r="M376" i="14"/>
  <c r="M364" i="14"/>
  <c r="M340" i="14"/>
  <c r="M328" i="14"/>
  <c r="M316" i="14"/>
  <c r="M304" i="14"/>
  <c r="M280" i="14"/>
  <c r="M268" i="14"/>
  <c r="M256" i="14"/>
  <c r="M244" i="14"/>
  <c r="M232" i="14"/>
  <c r="M208" i="14"/>
  <c r="M196" i="14"/>
  <c r="M184" i="14"/>
  <c r="M160" i="14"/>
  <c r="M148" i="14"/>
  <c r="M112" i="14"/>
  <c r="M519" i="14"/>
  <c r="M507" i="14"/>
  <c r="M495" i="14"/>
  <c r="M483" i="14"/>
  <c r="M471" i="14"/>
  <c r="M459" i="14"/>
  <c r="M447" i="14"/>
  <c r="M435" i="14"/>
  <c r="M423" i="14"/>
  <c r="M411" i="14"/>
  <c r="M399" i="14"/>
  <c r="M387" i="14"/>
  <c r="M375" i="14"/>
  <c r="M363" i="14"/>
  <c r="M351" i="14"/>
  <c r="M339" i="14"/>
  <c r="M327" i="14"/>
  <c r="M315" i="14"/>
  <c r="M303" i="14"/>
  <c r="M291" i="14"/>
  <c r="M279" i="14"/>
  <c r="M267" i="14"/>
  <c r="M255" i="14"/>
  <c r="M243" i="14"/>
  <c r="M231" i="14"/>
  <c r="M219" i="14"/>
  <c r="M207" i="14"/>
  <c r="M195" i="14"/>
  <c r="M183" i="14"/>
  <c r="M171" i="14"/>
  <c r="M159" i="14"/>
  <c r="M147" i="14"/>
  <c r="M135" i="14"/>
  <c r="M123" i="14"/>
  <c r="M111" i="14"/>
  <c r="M99" i="14"/>
  <c r="M87" i="14"/>
  <c r="M75" i="14"/>
  <c r="M63" i="14"/>
  <c r="M51" i="14"/>
  <c r="M39" i="14"/>
  <c r="I7" i="14" l="1"/>
  <c r="I9" i="14" l="1"/>
  <c r="I11" i="14"/>
  <c r="E19" i="11"/>
  <c r="I20" i="11" s="1"/>
  <c r="E21" i="11"/>
  <c r="J10" i="12"/>
  <c r="F39" i="12"/>
  <c r="L39" i="12" s="1"/>
  <c r="F26" i="15"/>
  <c r="F25" i="15"/>
  <c r="F24" i="15"/>
  <c r="F23" i="15"/>
  <c r="F21" i="15"/>
  <c r="F20" i="15"/>
  <c r="F19" i="15"/>
  <c r="F18" i="15"/>
  <c r="F17" i="15"/>
  <c r="E16" i="15"/>
  <c r="D16" i="15"/>
  <c r="F14" i="15"/>
  <c r="F13" i="15"/>
  <c r="F12" i="15"/>
  <c r="F11" i="15"/>
  <c r="F10" i="15"/>
  <c r="F9" i="15"/>
  <c r="F8" i="15"/>
  <c r="F7" i="15" s="1"/>
  <c r="E7" i="15"/>
  <c r="E4" i="15" s="1"/>
  <c r="D7" i="15"/>
  <c r="D4" i="15" s="1"/>
  <c r="F6" i="15"/>
  <c r="F5" i="15"/>
  <c r="F96" i="12"/>
  <c r="F94" i="12"/>
  <c r="F93" i="12"/>
  <c r="F92" i="12"/>
  <c r="F91" i="12"/>
  <c r="F90" i="12"/>
  <c r="E89" i="12"/>
  <c r="D89" i="12"/>
  <c r="F81" i="12"/>
  <c r="L81" i="12" s="1"/>
  <c r="F80" i="12"/>
  <c r="L80" i="12" s="1"/>
  <c r="F79" i="12"/>
  <c r="L79" i="12" s="1"/>
  <c r="F78" i="12"/>
  <c r="L78" i="12" s="1"/>
  <c r="F77" i="12"/>
  <c r="L77" i="12" s="1"/>
  <c r="F76" i="12"/>
  <c r="L76" i="12" s="1"/>
  <c r="E75" i="12"/>
  <c r="D75" i="12"/>
  <c r="F74" i="12"/>
  <c r="L74" i="12" s="1"/>
  <c r="F73" i="12"/>
  <c r="L73" i="12" s="1"/>
  <c r="F72" i="12"/>
  <c r="L72" i="12" s="1"/>
  <c r="F71" i="12"/>
  <c r="L71" i="12" s="1"/>
  <c r="F70" i="12"/>
  <c r="L70" i="12" s="1"/>
  <c r="F69" i="12"/>
  <c r="L69" i="12" s="1"/>
  <c r="F68" i="12"/>
  <c r="L68" i="12" s="1"/>
  <c r="F67" i="12"/>
  <c r="L67" i="12" s="1"/>
  <c r="E66" i="12"/>
  <c r="D66" i="12"/>
  <c r="F65" i="12"/>
  <c r="L65" i="12" s="1"/>
  <c r="F64" i="12"/>
  <c r="L64" i="12" s="1"/>
  <c r="F63" i="12"/>
  <c r="L63" i="12" s="1"/>
  <c r="F62" i="12"/>
  <c r="L62" i="12" s="1"/>
  <c r="F61" i="12"/>
  <c r="L61" i="12" s="1"/>
  <c r="F60" i="12"/>
  <c r="L60" i="12" s="1"/>
  <c r="F59" i="12"/>
  <c r="L59" i="12" s="1"/>
  <c r="F58" i="12"/>
  <c r="L58" i="12" s="1"/>
  <c r="E57" i="12"/>
  <c r="D57" i="12"/>
  <c r="F56" i="12"/>
  <c r="L56" i="12" s="1"/>
  <c r="F55" i="12"/>
  <c r="L55" i="12" s="1"/>
  <c r="F54" i="12"/>
  <c r="L54" i="12" s="1"/>
  <c r="F53" i="12"/>
  <c r="L53" i="12" s="1"/>
  <c r="E52" i="12"/>
  <c r="D52" i="12"/>
  <c r="F51" i="12"/>
  <c r="L51" i="12" s="1"/>
  <c r="F50" i="12"/>
  <c r="L50" i="12" s="1"/>
  <c r="F49" i="12"/>
  <c r="L49" i="12" s="1"/>
  <c r="F48" i="12"/>
  <c r="L48" i="12" s="1"/>
  <c r="F47" i="12"/>
  <c r="L47" i="12" s="1"/>
  <c r="F46" i="12"/>
  <c r="L46" i="12" s="1"/>
  <c r="F45" i="12"/>
  <c r="L45" i="12" s="1"/>
  <c r="F44" i="12"/>
  <c r="L44" i="12" s="1"/>
  <c r="F43" i="12"/>
  <c r="L43" i="12" s="1"/>
  <c r="F42" i="12"/>
  <c r="L42" i="12" s="1"/>
  <c r="E41" i="12"/>
  <c r="D41" i="12"/>
  <c r="F40" i="12"/>
  <c r="L40" i="12" s="1"/>
  <c r="F38" i="12"/>
  <c r="L38" i="12" s="1"/>
  <c r="F37" i="12"/>
  <c r="L37" i="12" s="1"/>
  <c r="F36" i="12"/>
  <c r="L36" i="12" s="1"/>
  <c r="F35" i="12"/>
  <c r="L35" i="12" s="1"/>
  <c r="F34" i="12"/>
  <c r="L34" i="12" s="1"/>
  <c r="F33" i="12"/>
  <c r="L33" i="12" s="1"/>
  <c r="F32" i="12"/>
  <c r="L32" i="12" s="1"/>
  <c r="F31" i="12"/>
  <c r="L31" i="12" s="1"/>
  <c r="E30" i="12"/>
  <c r="D30" i="12"/>
  <c r="F28" i="12"/>
  <c r="L28" i="12" s="1"/>
  <c r="F27" i="12"/>
  <c r="L27" i="12" s="1"/>
  <c r="F26" i="12"/>
  <c r="L26" i="12" s="1"/>
  <c r="F25" i="12"/>
  <c r="L25" i="12" s="1"/>
  <c r="F24" i="12"/>
  <c r="L24" i="12" s="1"/>
  <c r="F23" i="12"/>
  <c r="L23" i="12" s="1"/>
  <c r="F22" i="12"/>
  <c r="L22" i="12" s="1"/>
  <c r="F21" i="12"/>
  <c r="L21" i="12" s="1"/>
  <c r="F20" i="12"/>
  <c r="L20" i="12" s="1"/>
  <c r="I23" i="14" l="1"/>
  <c r="G21" i="11"/>
  <c r="F19" i="12"/>
  <c r="L19" i="12" s="1"/>
  <c r="I22" i="11"/>
  <c r="I21" i="11"/>
  <c r="I18" i="11"/>
  <c r="I17" i="11"/>
  <c r="J8" i="12"/>
  <c r="G17" i="11" s="1"/>
  <c r="E29" i="12"/>
  <c r="D29" i="12"/>
  <c r="D13" i="12" s="1"/>
  <c r="J9" i="12"/>
  <c r="F4" i="15"/>
  <c r="F30" i="12"/>
  <c r="L30" i="12" s="1"/>
  <c r="F57" i="12"/>
  <c r="L57" i="12" s="1"/>
  <c r="F52" i="12"/>
  <c r="L52" i="12" s="1"/>
  <c r="F41" i="12"/>
  <c r="L41" i="12" s="1"/>
  <c r="F89" i="12"/>
  <c r="F75" i="12"/>
  <c r="L75" i="12" s="1"/>
  <c r="F66" i="12"/>
  <c r="L66" i="12" s="1"/>
  <c r="D14" i="12" l="1"/>
  <c r="D15" i="12" s="1"/>
  <c r="C29" i="11" s="1"/>
  <c r="J18" i="11"/>
  <c r="J17" i="11"/>
  <c r="J22" i="11"/>
  <c r="J21" i="11"/>
  <c r="I21" i="14"/>
  <c r="G19" i="11"/>
  <c r="L8" i="12"/>
  <c r="F29" i="12"/>
  <c r="L29" i="12" s="1"/>
  <c r="I19" i="14"/>
  <c r="J20" i="11" l="1"/>
  <c r="J19" i="11"/>
  <c r="F27" i="11"/>
  <c r="F28" i="11" s="1"/>
  <c r="F31" i="11" s="1"/>
  <c r="F32" i="11" s="1"/>
  <c r="I22" i="14"/>
  <c r="I20" i="14" l="1"/>
  <c r="I19" i="11"/>
  <c r="F16" i="15" l="1"/>
  <c r="D28" i="15" s="1"/>
  <c r="C30" i="11" s="1"/>
  <c r="C31" i="11" s="1"/>
  <c r="C32" i="11" s="1"/>
  <c r="C33" i="11" s="1"/>
  <c r="C36" i="11" s="1"/>
</calcChain>
</file>

<file path=xl/sharedStrings.xml><?xml version="1.0" encoding="utf-8"?>
<sst xmlns="http://schemas.openxmlformats.org/spreadsheetml/2006/main" count="281" uniqueCount="219">
  <si>
    <t>Další zdroje</t>
  </si>
  <si>
    <t xml:space="preserve">smlouva </t>
  </si>
  <si>
    <t>faktura</t>
  </si>
  <si>
    <t>paragon (účtenka)</t>
  </si>
  <si>
    <t>- VYBERTE ZE SEZNAMU -</t>
  </si>
  <si>
    <t>1. Projekty kreativního učení realizované ve školách</t>
  </si>
  <si>
    <t xml:space="preserve">2. Projekty kreativního učení realizované v kulturních institucích </t>
  </si>
  <si>
    <t>3. Spolupráce kulturních institucí a škol</t>
  </si>
  <si>
    <t>4. Vzdělávací aktivity pro pedagogy a pracovníky kulturního a kreativního sektoru</t>
  </si>
  <si>
    <t>5. Jiný projekt z oblasti kreativního učení</t>
  </si>
  <si>
    <t>DPH</t>
  </si>
  <si>
    <t>Žadatel</t>
  </si>
  <si>
    <t>Název projektu</t>
  </si>
  <si>
    <t>Registrační číslo projektu</t>
  </si>
  <si>
    <t>Z dotace nelze hradit DPH. Dotaci lze poskytnout až do 100 % uznatelných nákladů (tzn. uznatelné náklady jsou bez DPH).</t>
  </si>
  <si>
    <t>NÁKLADY</t>
  </si>
  <si>
    <t>v Kč</t>
  </si>
  <si>
    <t>Bez DPH</t>
  </si>
  <si>
    <t>Celkem</t>
  </si>
  <si>
    <t>Komentář</t>
  </si>
  <si>
    <t>I.</t>
  </si>
  <si>
    <t>II.</t>
  </si>
  <si>
    <t>2.</t>
  </si>
  <si>
    <t>Náklady na realizaci projektu</t>
  </si>
  <si>
    <t>nájem prostor v místě trvalého působení</t>
  </si>
  <si>
    <t>nájem prostor</t>
  </si>
  <si>
    <t>nájem techniky</t>
  </si>
  <si>
    <t>doprava</t>
  </si>
  <si>
    <t>spotřeba materiálu</t>
  </si>
  <si>
    <t>nákupy drobného majetku</t>
  </si>
  <si>
    <t>3.</t>
  </si>
  <si>
    <t>Produkce a technické zajištění</t>
  </si>
  <si>
    <t>produkce</t>
  </si>
  <si>
    <t>pořadatelská služba</t>
  </si>
  <si>
    <t>ostraha</t>
  </si>
  <si>
    <t>osvětlení</t>
  </si>
  <si>
    <t>ozvučení</t>
  </si>
  <si>
    <t>další (specifikujte)</t>
  </si>
  <si>
    <t>4.</t>
  </si>
  <si>
    <t>5.</t>
  </si>
  <si>
    <t>Cestovné</t>
  </si>
  <si>
    <t>ubytování</t>
  </si>
  <si>
    <t>diety</t>
  </si>
  <si>
    <t>6.</t>
  </si>
  <si>
    <t>Propagace</t>
  </si>
  <si>
    <t>tištěná propagace</t>
  </si>
  <si>
    <t>placená inzerce</t>
  </si>
  <si>
    <t>grafická úprava materiálů vč. sazby</t>
  </si>
  <si>
    <t>PR</t>
  </si>
  <si>
    <t>Další náklady</t>
  </si>
  <si>
    <t>autorské poplatky (OSA, DILIA…)</t>
  </si>
  <si>
    <t>překlady</t>
  </si>
  <si>
    <t>tlumočení</t>
  </si>
  <si>
    <t>pojištění</t>
  </si>
  <si>
    <t>Nepřímé – režijní náklady</t>
  </si>
  <si>
    <t>nájem kancelářských prostor</t>
  </si>
  <si>
    <t>kancelářské potřeby</t>
  </si>
  <si>
    <t>spoje (poštovné, telefony, internet)</t>
  </si>
  <si>
    <t>energie</t>
  </si>
  <si>
    <t>III.</t>
  </si>
  <si>
    <t>A1</t>
  </si>
  <si>
    <t>Uznatelné náklady celkem</t>
  </si>
  <si>
    <t>NEUZNATELNÉ NÁKLADY</t>
  </si>
  <si>
    <t>pohonné hmoty</t>
  </si>
  <si>
    <t>bankovní poplatky</t>
  </si>
  <si>
    <t>zpracování projektu</t>
  </si>
  <si>
    <t>právní služby</t>
  </si>
  <si>
    <t>věcná a finanční ocenění</t>
  </si>
  <si>
    <t>A2</t>
  </si>
  <si>
    <t>A</t>
  </si>
  <si>
    <t>Poznámky k tabulce:</t>
  </si>
  <si>
    <t>V případě nutnosti přidejte další řádky kliknutím na poslední řádek v oddílu a vložením prázdného řádku (klávesová zkratka Ctrl a znak "+" nebo na horním panelu "Vložit &gt; Vložit řádky listu"). Do příslušné buňky ve sloupci A následně doplňte chybějící číslování.</t>
  </si>
  <si>
    <t>OON - ostatní osobní náklady, tzn. dohody o provedení práce (DPP) a dohody o pracovní činnosti (DPČ) uvádějte včetně zákonných odvodů, jsou-li odváděny.</t>
  </si>
  <si>
    <t>ZDROJE FINANCOVÁNÍ</t>
  </si>
  <si>
    <t>Neplátci DPH uvedou POUZE částku celkem.</t>
  </si>
  <si>
    <t>Příjmy z realizace projektu</t>
  </si>
  <si>
    <t>I.1.</t>
  </si>
  <si>
    <t>vstupné</t>
  </si>
  <si>
    <t>I.2.</t>
  </si>
  <si>
    <t>účastnické, konferenční poplatky, kurzovné</t>
  </si>
  <si>
    <t>I.3.</t>
  </si>
  <si>
    <t xml:space="preserve">prodej časopisů </t>
  </si>
  <si>
    <t>I.3.a)</t>
  </si>
  <si>
    <t xml:space="preserve">    - volný prodej</t>
  </si>
  <si>
    <t>I.3.b)</t>
  </si>
  <si>
    <t xml:space="preserve">    - předplatné</t>
  </si>
  <si>
    <t>I.4.</t>
  </si>
  <si>
    <t>prodej publikací, hudebnin, CD, DVD</t>
  </si>
  <si>
    <t>I.5.</t>
  </si>
  <si>
    <t>prodej dalších tiskovin (programy, katalogy, plakáty)</t>
  </si>
  <si>
    <t>I.6.</t>
  </si>
  <si>
    <t>prodej vystavovaného exponátu*</t>
  </si>
  <si>
    <t>I.7.</t>
  </si>
  <si>
    <t>příjmy z reklamy (např. u internetových portálů)</t>
  </si>
  <si>
    <t>I.8.</t>
  </si>
  <si>
    <r>
      <t xml:space="preserve">ostatní příjmy - </t>
    </r>
    <r>
      <rPr>
        <b/>
        <sz val="10"/>
        <rFont val="Arial"/>
        <family val="2"/>
        <charset val="238"/>
      </rPr>
      <t>specifikujte</t>
    </r>
  </si>
  <si>
    <t>II.1.</t>
  </si>
  <si>
    <t>vlastní finanční vklad žadatele</t>
  </si>
  <si>
    <t>II.2.</t>
  </si>
  <si>
    <t>sponzoři (na základě smlouvy o reklamě apod.)</t>
  </si>
  <si>
    <t>II.3.</t>
  </si>
  <si>
    <t xml:space="preserve">dary (na základě darovací smlouvy, potvrzení o přijetí daru) </t>
  </si>
  <si>
    <t>II.4.</t>
  </si>
  <si>
    <t>dotace od města, obce</t>
  </si>
  <si>
    <t>II.5.</t>
  </si>
  <si>
    <t>dotace od kraje</t>
  </si>
  <si>
    <t>II.6.</t>
  </si>
  <si>
    <t>II.7.</t>
  </si>
  <si>
    <t>dotace od Státního fondu kultury</t>
  </si>
  <si>
    <t>II.8.</t>
  </si>
  <si>
    <t>dotace od ústředních orgánů (mimo MK)</t>
  </si>
  <si>
    <t>II.9.</t>
  </si>
  <si>
    <t>zahraniční zdroje (Culture 2000, ambasády, kulturní centra...)</t>
  </si>
  <si>
    <t>II.10.</t>
  </si>
  <si>
    <r>
      <t>ostatní příjmy (nadace, nadační fond…)</t>
    </r>
    <r>
      <rPr>
        <b/>
        <sz val="10"/>
        <color rgb="FF000000"/>
        <rFont val="Arial"/>
        <family val="2"/>
        <charset val="238"/>
      </rPr>
      <t xml:space="preserve"> - specifikujte</t>
    </r>
  </si>
  <si>
    <t>B</t>
  </si>
  <si>
    <t>Vyúčtování zpracoval / zpracovala</t>
  </si>
  <si>
    <t>E-mail</t>
  </si>
  <si>
    <t>Telefon</t>
  </si>
  <si>
    <t>Jméno a příjmení</t>
  </si>
  <si>
    <t>Struktura dotace</t>
  </si>
  <si>
    <t>I. Lektorské honoráře</t>
  </si>
  <si>
    <t>II. Další náklady přímé</t>
  </si>
  <si>
    <t>III. Nepřímé (režijní náklady)</t>
  </si>
  <si>
    <t>Náklady</t>
  </si>
  <si>
    <t>Zdroje</t>
  </si>
  <si>
    <t>vyplňte</t>
  </si>
  <si>
    <t>Výzva NPO</t>
  </si>
  <si>
    <t>Číslo účtu, ze kterého byly hrazeny doklady</t>
  </si>
  <si>
    <t>Poznámky k tabulkce:</t>
  </si>
  <si>
    <t>Částka celkem</t>
  </si>
  <si>
    <t>Č. j. rozhodnutí</t>
  </si>
  <si>
    <t>Lektorské honoráře</t>
  </si>
  <si>
    <t>Další náklady přímé</t>
  </si>
  <si>
    <t>Do komentáře uveďte způsob výpočtu položek I. Příjmy z realizace projektu (např. kurzovné 1500 Kč / kurz, realizováno 6 kurzů s celkem 60 účastníky).</t>
  </si>
  <si>
    <t>Č.</t>
  </si>
  <si>
    <t>Čerpání</t>
  </si>
  <si>
    <t>Z rozhodnutí (max. výše)</t>
  </si>
  <si>
    <t>Poskytnutá</t>
  </si>
  <si>
    <t>I</t>
  </si>
  <si>
    <t>II</t>
  </si>
  <si>
    <t>III</t>
  </si>
  <si>
    <t>Kód</t>
  </si>
  <si>
    <r>
      <t xml:space="preserve">Čerpání
</t>
    </r>
    <r>
      <rPr>
        <sz val="10"/>
        <color theme="1"/>
        <rFont val="Arial"/>
        <family val="2"/>
        <charset val="238"/>
      </rPr>
      <t>(z listu Náklady)</t>
    </r>
  </si>
  <si>
    <r>
      <t xml:space="preserve">Čerpání
</t>
    </r>
    <r>
      <rPr>
        <sz val="10"/>
        <color theme="1"/>
        <rFont val="Arial"/>
        <family val="2"/>
        <charset val="238"/>
      </rPr>
      <t>(z listu Seznam dokladů)</t>
    </r>
  </si>
  <si>
    <t>Neuznatelné náklady celkem</t>
  </si>
  <si>
    <t>Náklady celkem (A1 + A2)</t>
  </si>
  <si>
    <t>ANO</t>
  </si>
  <si>
    <t>NE</t>
  </si>
  <si>
    <t>Částka bez DPH</t>
  </si>
  <si>
    <r>
      <t xml:space="preserve">Číslo účetního dokladu
</t>
    </r>
    <r>
      <rPr>
        <sz val="10"/>
        <rFont val="Arial"/>
        <family val="2"/>
        <charset val="238"/>
      </rPr>
      <t>(nikoli č. pořadové)</t>
    </r>
  </si>
  <si>
    <r>
      <rPr>
        <b/>
        <sz val="10"/>
        <rFont val="Arial"/>
        <family val="2"/>
        <charset val="238"/>
      </rPr>
      <t>Dodavatel / zaměstnanec</t>
    </r>
    <r>
      <rPr>
        <sz val="10"/>
        <rFont val="Arial"/>
        <family val="2"/>
        <charset val="238"/>
      </rPr>
      <t xml:space="preserve">
(komu bylo hrazeno)</t>
    </r>
  </si>
  <si>
    <r>
      <t xml:space="preserve">Datum úhrady
</t>
    </r>
    <r>
      <rPr>
        <sz val="10"/>
        <rFont val="Arial"/>
        <family val="2"/>
        <charset val="238"/>
      </rPr>
      <t>(datum odečtení z účtu)</t>
    </r>
  </si>
  <si>
    <t>Je příjemce dotace plátcem DPH?</t>
  </si>
  <si>
    <t>ANO, bez nároku na odpočet. (Např. hlavní činnost příspěvkových organizací.)</t>
  </si>
  <si>
    <t>DOTACE 2023</t>
  </si>
  <si>
    <t>Struktura dotace 2023</t>
  </si>
  <si>
    <t>Čerpání 2023</t>
  </si>
  <si>
    <t>Hrazeno z dotace 2023</t>
  </si>
  <si>
    <t>Kontrola 1</t>
  </si>
  <si>
    <t>Z toho čerpáno z dotace 2023</t>
  </si>
  <si>
    <t>DPH 2023</t>
  </si>
  <si>
    <t>Bez DPH 2023</t>
  </si>
  <si>
    <t>Celkem 2023</t>
  </si>
  <si>
    <t>Dotace</t>
  </si>
  <si>
    <t>Datum převodu vratky</t>
  </si>
  <si>
    <t>Výše odeslané vratky</t>
  </si>
  <si>
    <t>účetní služby</t>
  </si>
  <si>
    <t>Zdroje financování celkem (bez DPH)</t>
  </si>
  <si>
    <t>II.11.</t>
  </si>
  <si>
    <t>Zisk projektu</t>
  </si>
  <si>
    <t>Nedočerpaná dotace</t>
  </si>
  <si>
    <t>Vratka (nedočerpaná dotace + zisk projektu)</t>
  </si>
  <si>
    <t>další dotace od Ministerstva kultury – rozepište na jednotlivé útvary MK (odd. umění, odd. literatury knihoven, odbor regionální a národnostní kultury atd.)</t>
  </si>
  <si>
    <t>SEZNAM ÚČETNÍCH DOKLADŮ HRAZENÝCH Z DOTACE</t>
  </si>
  <si>
    <t>Uveďte pouze prvotní doklady k nákladům hrazeným z dotace.</t>
  </si>
  <si>
    <r>
      <t xml:space="preserve">Druh prvotního dokladu </t>
    </r>
    <r>
      <rPr>
        <sz val="10"/>
        <rFont val="Arial"/>
        <family val="2"/>
        <charset val="238"/>
      </rPr>
      <t>(faktura, prac. sml., DPP/DPČ, sml. o dílo ad.)</t>
    </r>
  </si>
  <si>
    <t>Zbývající vratka</t>
  </si>
  <si>
    <t>Kontrola</t>
  </si>
  <si>
    <t>ZÁVĚREČNÉ VYÚČTOVÁNÍ PROJEKTU</t>
  </si>
  <si>
    <t>POVINNÉ ZKRATKY - druh prvotního dokladu (sloupec C)</t>
  </si>
  <si>
    <t>Dohoda o provedení práce</t>
  </si>
  <si>
    <t>DPP</t>
  </si>
  <si>
    <t>Dohoda o pracovní činnosti</t>
  </si>
  <si>
    <t>DPČ</t>
  </si>
  <si>
    <t>Pracovní smlouva</t>
  </si>
  <si>
    <t>PS</t>
  </si>
  <si>
    <t>Zdrav. a soc. pojištění se vždy týká jedné ze smluv uvedených výše.</t>
  </si>
  <si>
    <t>2023</t>
  </si>
  <si>
    <t>2024</t>
  </si>
  <si>
    <t>Vratka celkem 2024 a 2025</t>
  </si>
  <si>
    <t>Čerpání 2024</t>
  </si>
  <si>
    <t>Bez DPH 2024</t>
  </si>
  <si>
    <t>DPH 2024</t>
  </si>
  <si>
    <t>Celkem 2024</t>
  </si>
  <si>
    <t>Z toho čerpáno z dotace 2024</t>
  </si>
  <si>
    <t xml:space="preserve">občerstvení </t>
  </si>
  <si>
    <t>DOTACE 2024</t>
  </si>
  <si>
    <t>Struktura dotace 2024</t>
  </si>
  <si>
    <t>Hrazeno z dotace 2024</t>
  </si>
  <si>
    <t xml:space="preserve">č. 0312/2023 – Rozvoj kompetencí: Vzdělávací aktivity pro pracovnice a pracovníky KKS </t>
  </si>
  <si>
    <t>Realizace projektu</t>
  </si>
  <si>
    <t>1. 1. 2023 –  31. 12. 2023 jednoletý projekt</t>
  </si>
  <si>
    <t>1. 1. 2023 – 31. 12. 2024 dvouletý projekt</t>
  </si>
  <si>
    <t xml:space="preserve">Struktura dotace dle rozhodnutí
</t>
  </si>
  <si>
    <t>Rok 2023</t>
  </si>
  <si>
    <t>Rok 2024</t>
  </si>
  <si>
    <t xml:space="preserve">jízdné </t>
  </si>
  <si>
    <t>mzdy stálých zaměstnanců</t>
  </si>
  <si>
    <r>
      <rPr>
        <b/>
        <sz val="10"/>
        <rFont val="Arial"/>
        <family val="2"/>
        <charset val="238"/>
      </rPr>
      <t>II. Mzdy stálých zaměstnanců</t>
    </r>
    <r>
      <rPr>
        <sz val="10"/>
        <rFont val="Arial"/>
        <family val="2"/>
        <charset val="238"/>
      </rPr>
      <t xml:space="preserve">
</t>
    </r>
    <r>
      <rPr>
        <b/>
        <sz val="10"/>
        <rFont val="Arial"/>
        <family val="2"/>
        <charset val="238"/>
      </rPr>
      <t>Uveďte náplň práce na projektu a rozsah práce</t>
    </r>
    <r>
      <rPr>
        <sz val="10"/>
        <rFont val="Arial"/>
        <family val="2"/>
        <charset val="238"/>
      </rPr>
      <t xml:space="preserve"> (měsíční úvazek a počet měsíců / počet hodin / pracovní úkol) mzdy zaměstnanců zaměstnaných na základě pracovního poměru (pracovní smlouva). Způsobilým nákladem je mzda a zákonné odvody (zdravotní a sociální pojištění, pojištění odpovědnosti zaměstnavatele). - Př.: organizační zajištění workshopů, úvazek 0,1 / 4 měsíce.
</t>
    </r>
  </si>
  <si>
    <t>NEZPŮSOBILÉ NÁKLADY: DPH, pohonné hmoty (mimo PHM v rámci cestovného), věcná nebo finanční ocenění, právní služby, zpracování projektu; aktivity, které neodpovídají zaměření programu a podmínkám příslušné výzvy; běžné provozní výdaje žadatele nesouvisející s projektem.</t>
  </si>
  <si>
    <r>
      <rPr>
        <u/>
        <sz val="10"/>
        <color indexed="8"/>
        <rFont val="Arial"/>
        <family val="2"/>
        <charset val="238"/>
      </rPr>
      <t>dotace od Ministerstva kultury</t>
    </r>
    <r>
      <rPr>
        <sz val="10"/>
        <color indexed="8"/>
        <rFont val="Arial"/>
        <family val="2"/>
        <charset val="238"/>
      </rPr>
      <t xml:space="preserve"> – N</t>
    </r>
    <r>
      <rPr>
        <sz val="10"/>
        <rFont val="Arial"/>
        <family val="2"/>
        <charset val="238"/>
      </rPr>
      <t>árodní plán obnovy, výzva č. 0312/2023</t>
    </r>
    <r>
      <rPr>
        <sz val="10"/>
        <color indexed="8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Rozvoj kompetencí: Vzdělávací aktivity pro pracovnice a pracovníky KKS</t>
    </r>
  </si>
  <si>
    <t xml:space="preserve">Z rozhodnutí </t>
  </si>
  <si>
    <t>Kód položky struktury dotace
(I / II / III)</t>
  </si>
  <si>
    <t>vyplňte: 0312xxxx</t>
  </si>
  <si>
    <t>IV.</t>
  </si>
  <si>
    <r>
      <rPr>
        <b/>
        <sz val="10"/>
        <rFont val="Arial"/>
        <family val="2"/>
        <charset val="238"/>
      </rPr>
      <t xml:space="preserve">Účel
</t>
    </r>
    <r>
      <rPr>
        <sz val="10"/>
        <rFont val="Arial"/>
        <family val="2"/>
        <charset val="238"/>
      </rPr>
      <t>(za co bylo hrazeno, předmět plnění)</t>
    </r>
  </si>
  <si>
    <t>- specifikujte oblast vzdělávací aktivity (rozvoj digitálních dovedností x finanční gramotnosti x manažerských dovedností včetně komunikačních), délku kurzu ve dnech + celkový počet hodin, typ kurzu (prezenční x online)</t>
  </si>
  <si>
    <r>
      <rPr>
        <b/>
        <sz val="10"/>
        <rFont val="Arial"/>
        <family val="2"/>
        <charset val="238"/>
      </rPr>
      <t>I. Lektorské honoráře:</t>
    </r>
    <r>
      <rPr>
        <sz val="10"/>
        <rFont val="Arial"/>
        <family val="2"/>
        <charset val="238"/>
      </rPr>
      <t xml:space="preserve">
Jedná se o náklady na osoby v roli lektora bez ohledu na charakter (např. dohoda o provedení práce, dohoda o pracovní činnosti, faktura, smlouva o dílo apod.) Náklady na osoby, které zajišťují organizaci nebo technické zajištění akce, uveďte v sekci "Další náklady na projekt přímé".
</t>
    </r>
    <r>
      <rPr>
        <b/>
        <sz val="10"/>
        <rFont val="Arial"/>
        <family val="2"/>
        <charset val="238"/>
      </rPr>
      <t>Specifikujte obsah a rozsah.</t>
    </r>
    <r>
      <rPr>
        <b/>
        <sz val="10"/>
        <color rgb="FF0000FF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Př. lektor digitálních kompetencí - 1 kurz / 6 hodin (1 h / 600 Kč).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</si>
</sst>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3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 CE"/>
      <charset val="238"/>
    </font>
    <font>
      <b/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u/>
      <sz val="10"/>
      <color indexed="8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i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b/>
      <sz val="10"/>
      <color theme="3" tint="0.39997558519241921"/>
      <name val="Arial"/>
      <family val="2"/>
      <charset val="238"/>
    </font>
    <font>
      <b/>
      <sz val="10"/>
      <color theme="0"/>
      <name val="Arial"/>
      <family val="2"/>
      <charset val="238"/>
    </font>
    <font>
      <sz val="14"/>
      <color theme="1"/>
      <name val="Arial"/>
      <family val="2"/>
      <charset val="238"/>
    </font>
    <font>
      <b/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theme="0"/>
      <name val="Arial"/>
      <family val="2"/>
      <charset val="238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rgb="FF0000FF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90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left" vertical="center" wrapText="1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49" fontId="6" fillId="0" borderId="0" xfId="0" applyNumberFormat="1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right" vertical="center"/>
      <protection locked="0"/>
    </xf>
    <xf numFmtId="49" fontId="7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Fill="1" applyBorder="1" applyAlignment="1" applyProtection="1">
      <alignment horizontal="center" vertical="center"/>
    </xf>
    <xf numFmtId="49" fontId="7" fillId="0" borderId="0" xfId="0" applyNumberFormat="1" applyFont="1" applyFill="1" applyBorder="1" applyAlignment="1" applyProtection="1">
      <alignment vertical="center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4" fontId="5" fillId="0" borderId="16" xfId="0" applyNumberFormat="1" applyFont="1" applyBorder="1" applyAlignment="1" applyProtection="1">
      <alignment horizontal="right" vertical="top"/>
      <protection locked="0"/>
    </xf>
    <xf numFmtId="4" fontId="5" fillId="0" borderId="2" xfId="0" applyNumberFormat="1" applyFont="1" applyBorder="1" applyAlignment="1" applyProtection="1">
      <alignment horizontal="right" vertical="top"/>
      <protection locked="0"/>
    </xf>
    <xf numFmtId="49" fontId="5" fillId="0" borderId="16" xfId="0" applyNumberFormat="1" applyFont="1" applyBorder="1" applyAlignment="1" applyProtection="1">
      <alignment horizontal="left" vertical="top"/>
      <protection locked="0"/>
    </xf>
    <xf numFmtId="49" fontId="5" fillId="0" borderId="16" xfId="0" applyNumberFormat="1" applyFont="1" applyBorder="1" applyAlignment="1" applyProtection="1">
      <alignment horizontal="center" vertical="top"/>
      <protection locked="0"/>
    </xf>
    <xf numFmtId="49" fontId="5" fillId="0" borderId="2" xfId="0" applyNumberFormat="1" applyFont="1" applyBorder="1" applyAlignment="1" applyProtection="1">
      <alignment horizontal="left" vertical="top"/>
      <protection locked="0"/>
    </xf>
    <xf numFmtId="49" fontId="5" fillId="0" borderId="2" xfId="0" applyNumberFormat="1" applyFont="1" applyBorder="1" applyAlignment="1" applyProtection="1">
      <alignment horizontal="center" vertical="top"/>
      <protection locked="0"/>
    </xf>
    <xf numFmtId="49" fontId="1" fillId="0" borderId="0" xfId="1" applyNumberFormat="1" applyFont="1" applyBorder="1" applyAlignment="1" applyProtection="1">
      <alignment vertical="center"/>
      <protection locked="0"/>
    </xf>
    <xf numFmtId="0" fontId="5" fillId="0" borderId="0" xfId="0" applyFont="1" applyProtection="1"/>
    <xf numFmtId="0" fontId="13" fillId="0" borderId="0" xfId="0" applyFont="1" applyFill="1" applyBorder="1" applyAlignment="1" applyProtection="1">
      <alignment vertical="center"/>
      <protection locked="0"/>
    </xf>
    <xf numFmtId="49" fontId="12" fillId="0" borderId="0" xfId="0" applyNumberFormat="1" applyFont="1" applyAlignment="1" applyProtection="1">
      <alignment vertical="center" wrapText="1"/>
    </xf>
    <xf numFmtId="49" fontId="5" fillId="0" borderId="17" xfId="0" applyNumberFormat="1" applyFont="1" applyBorder="1" applyAlignment="1" applyProtection="1">
      <alignment horizontal="left" vertical="top"/>
      <protection locked="0"/>
    </xf>
    <xf numFmtId="49" fontId="5" fillId="0" borderId="3" xfId="0" applyNumberFormat="1" applyFont="1" applyBorder="1" applyAlignment="1" applyProtection="1">
      <alignment horizontal="left" vertical="top"/>
      <protection locked="0"/>
    </xf>
    <xf numFmtId="0" fontId="5" fillId="0" borderId="26" xfId="0" applyFont="1" applyBorder="1" applyProtection="1">
      <protection locked="0"/>
    </xf>
    <xf numFmtId="4" fontId="5" fillId="0" borderId="27" xfId="0" applyNumberFormat="1" applyFont="1" applyBorder="1" applyAlignment="1" applyProtection="1">
      <alignment horizontal="right" vertical="top"/>
      <protection locked="0"/>
    </xf>
    <xf numFmtId="4" fontId="5" fillId="0" borderId="3" xfId="0" applyNumberFormat="1" applyFont="1" applyBorder="1" applyAlignment="1" applyProtection="1">
      <alignment horizontal="right" vertical="top"/>
      <protection locked="0"/>
    </xf>
    <xf numFmtId="4" fontId="5" fillId="0" borderId="0" xfId="0" applyNumberFormat="1" applyFont="1" applyBorder="1" applyAlignment="1" applyProtection="1">
      <alignment horizontal="right" vertical="top"/>
    </xf>
    <xf numFmtId="0" fontId="12" fillId="0" borderId="0" xfId="0" applyFont="1" applyBorder="1" applyAlignment="1" applyProtection="1">
      <alignment vertical="center" wrapText="1"/>
    </xf>
    <xf numFmtId="0" fontId="5" fillId="0" borderId="0" xfId="0" applyFont="1" applyFill="1" applyProtection="1"/>
    <xf numFmtId="4" fontId="12" fillId="0" borderId="0" xfId="0" applyNumberFormat="1" applyFont="1" applyFill="1" applyBorder="1" applyAlignment="1" applyProtection="1">
      <alignment horizontal="right" vertical="center"/>
    </xf>
    <xf numFmtId="4" fontId="6" fillId="0" borderId="0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right" vertical="center"/>
    </xf>
    <xf numFmtId="4" fontId="5" fillId="0" borderId="0" xfId="0" applyNumberFormat="1" applyFont="1" applyFill="1" applyBorder="1" applyAlignment="1" applyProtection="1">
      <alignment horizontal="right" vertical="center"/>
    </xf>
    <xf numFmtId="3" fontId="11" fillId="0" borderId="0" xfId="1" applyNumberFormat="1" applyFont="1" applyBorder="1" applyAlignment="1" applyProtection="1">
      <alignment vertical="center" wrapText="1"/>
    </xf>
    <xf numFmtId="4" fontId="5" fillId="0" borderId="2" xfId="0" applyNumberFormat="1" applyFont="1" applyFill="1" applyBorder="1" applyAlignment="1" applyProtection="1">
      <alignment horizontal="right" vertical="top"/>
    </xf>
    <xf numFmtId="0" fontId="12" fillId="0" borderId="0" xfId="0" applyFont="1" applyAlignment="1" applyProtection="1">
      <alignment horizontal="right"/>
    </xf>
    <xf numFmtId="0" fontId="21" fillId="0" borderId="0" xfId="0" applyFont="1" applyFill="1" applyAlignment="1" applyProtection="1">
      <alignment horizontal="left"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49" fontId="5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left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49" fontId="7" fillId="3" borderId="0" xfId="0" applyNumberFormat="1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>
      <alignment horizontal="right" vertical="center"/>
    </xf>
    <xf numFmtId="0" fontId="5" fillId="3" borderId="0" xfId="0" applyFont="1" applyFill="1" applyBorder="1" applyAlignment="1" applyProtection="1">
      <alignment horizontal="left" vertical="center" wrapText="1"/>
    </xf>
    <xf numFmtId="0" fontId="5" fillId="0" borderId="26" xfId="0" applyFont="1" applyBorder="1" applyProtection="1"/>
    <xf numFmtId="49" fontId="7" fillId="3" borderId="0" xfId="1" applyNumberFormat="1" applyFont="1" applyFill="1" applyBorder="1" applyAlignment="1" applyProtection="1">
      <alignment vertical="center"/>
    </xf>
    <xf numFmtId="0" fontId="0" fillId="3" borderId="0" xfId="0" applyFill="1" applyBorder="1" applyProtection="1"/>
    <xf numFmtId="0" fontId="5" fillId="3" borderId="0" xfId="0" applyFont="1" applyFill="1" applyProtection="1"/>
    <xf numFmtId="0" fontId="5" fillId="0" borderId="0" xfId="0" applyFont="1" applyAlignment="1" applyProtection="1">
      <alignment wrapText="1"/>
      <protection locked="0"/>
    </xf>
    <xf numFmtId="4" fontId="5" fillId="0" borderId="44" xfId="0" applyNumberFormat="1" applyFont="1" applyBorder="1" applyAlignment="1" applyProtection="1">
      <alignment horizontal="right" vertical="top"/>
      <protection locked="0"/>
    </xf>
    <xf numFmtId="4" fontId="5" fillId="0" borderId="29" xfId="0" applyNumberFormat="1" applyFont="1" applyBorder="1" applyAlignment="1" applyProtection="1">
      <alignment horizontal="right" vertical="top"/>
      <protection locked="0"/>
    </xf>
    <xf numFmtId="0" fontId="8" fillId="0" borderId="0" xfId="0" applyFont="1" applyBorder="1" applyAlignment="1" applyProtection="1">
      <alignment horizontal="center" vertical="center"/>
    </xf>
    <xf numFmtId="49" fontId="20" fillId="0" borderId="0" xfId="1" applyNumberFormat="1" applyFont="1" applyFill="1" applyBorder="1" applyAlignment="1" applyProtection="1">
      <alignment horizontal="left" vertical="center"/>
    </xf>
    <xf numFmtId="3" fontId="11" fillId="0" borderId="0" xfId="1" applyNumberFormat="1" applyFont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 wrapText="1"/>
    </xf>
    <xf numFmtId="4" fontId="12" fillId="4" borderId="2" xfId="0" applyNumberFormat="1" applyFont="1" applyFill="1" applyBorder="1" applyAlignment="1" applyProtection="1">
      <alignment horizontal="center" vertical="center"/>
    </xf>
    <xf numFmtId="49" fontId="11" fillId="4" borderId="2" xfId="1" applyNumberFormat="1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vertical="center" wrapText="1"/>
    </xf>
    <xf numFmtId="0" fontId="12" fillId="3" borderId="2" xfId="0" applyFont="1" applyFill="1" applyBorder="1" applyAlignment="1" applyProtection="1">
      <alignment horizontal="center" vertical="center" wrapText="1"/>
    </xf>
    <xf numFmtId="4" fontId="12" fillId="3" borderId="2" xfId="0" applyNumberFormat="1" applyFont="1" applyFill="1" applyBorder="1" applyAlignment="1" applyProtection="1">
      <alignment horizontal="center" vertical="center"/>
    </xf>
    <xf numFmtId="49" fontId="11" fillId="3" borderId="2" xfId="1" applyNumberFormat="1" applyFont="1" applyFill="1" applyBorder="1" applyAlignment="1" applyProtection="1">
      <alignment horizontal="center" vertical="center"/>
    </xf>
    <xf numFmtId="0" fontId="12" fillId="3" borderId="2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horizontal="right" vertical="center"/>
    </xf>
    <xf numFmtId="49" fontId="2" fillId="0" borderId="0" xfId="0" applyNumberFormat="1" applyFont="1" applyFill="1" applyBorder="1" applyAlignment="1" applyProtection="1">
      <alignment horizontal="left" vertical="center" wrapText="1"/>
    </xf>
    <xf numFmtId="4" fontId="2" fillId="0" borderId="0" xfId="0" applyNumberFormat="1" applyFont="1" applyFill="1" applyBorder="1" applyAlignment="1" applyProtection="1">
      <alignment horizontal="right" vertical="center" wrapText="1"/>
    </xf>
    <xf numFmtId="4" fontId="17" fillId="0" borderId="0" xfId="0" applyNumberFormat="1" applyFont="1" applyFill="1" applyBorder="1" applyAlignment="1" applyProtection="1">
      <alignment horizontal="right" vertical="center"/>
      <protection locked="0"/>
    </xf>
    <xf numFmtId="4" fontId="17" fillId="0" borderId="0" xfId="0" applyNumberFormat="1" applyFont="1" applyFill="1" applyAlignment="1" applyProtection="1">
      <alignment horizontal="right" vertical="center"/>
      <protection locked="0"/>
    </xf>
    <xf numFmtId="49" fontId="5" fillId="0" borderId="0" xfId="0" applyNumberFormat="1" applyFont="1" applyFill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4" fontId="5" fillId="0" borderId="42" xfId="0" applyNumberFormat="1" applyFont="1" applyFill="1" applyBorder="1" applyAlignment="1" applyProtection="1">
      <alignment horizontal="right" vertical="center"/>
      <protection locked="0"/>
    </xf>
    <xf numFmtId="4" fontId="5" fillId="0" borderId="16" xfId="0" applyNumberFormat="1" applyFont="1" applyFill="1" applyBorder="1" applyAlignment="1" applyProtection="1">
      <alignment horizontal="right" vertical="center"/>
      <protection locked="0"/>
    </xf>
    <xf numFmtId="4" fontId="5" fillId="0" borderId="44" xfId="0" applyNumberFormat="1" applyFont="1" applyFill="1" applyBorder="1" applyAlignment="1" applyProtection="1">
      <alignment horizontal="right" vertical="center"/>
      <protection locked="0"/>
    </xf>
    <xf numFmtId="4" fontId="5" fillId="0" borderId="28" xfId="0" applyNumberFormat="1" applyFont="1" applyFill="1" applyBorder="1" applyAlignment="1" applyProtection="1">
      <alignment horizontal="right" vertical="center"/>
      <protection locked="0"/>
    </xf>
    <xf numFmtId="4" fontId="5" fillId="0" borderId="2" xfId="0" applyNumberFormat="1" applyFont="1" applyFill="1" applyBorder="1" applyAlignment="1" applyProtection="1">
      <alignment horizontal="right" vertical="center"/>
      <protection locked="0"/>
    </xf>
    <xf numFmtId="4" fontId="5" fillId="0" borderId="29" xfId="0" applyNumberFormat="1" applyFont="1" applyFill="1" applyBorder="1" applyAlignment="1" applyProtection="1">
      <alignment horizontal="right" vertical="center"/>
      <protection locked="0"/>
    </xf>
    <xf numFmtId="4" fontId="0" fillId="0" borderId="33" xfId="0" applyNumberFormat="1" applyFill="1" applyBorder="1" applyAlignment="1" applyProtection="1">
      <alignment wrapText="1"/>
      <protection locked="0"/>
    </xf>
    <xf numFmtId="4" fontId="5" fillId="0" borderId="11" xfId="0" applyNumberFormat="1" applyFont="1" applyFill="1" applyBorder="1" applyAlignment="1" applyProtection="1">
      <alignment horizontal="right" vertical="center"/>
      <protection locked="0"/>
    </xf>
    <xf numFmtId="4" fontId="5" fillId="0" borderId="55" xfId="0" applyNumberFormat="1" applyFont="1" applyFill="1" applyBorder="1" applyAlignment="1" applyProtection="1">
      <alignment horizontal="right" vertical="center"/>
      <protection locked="0"/>
    </xf>
    <xf numFmtId="4" fontId="5" fillId="0" borderId="45" xfId="0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Fill="1" applyBorder="1" applyAlignment="1" applyProtection="1">
      <alignment horizontal="right" vertical="center"/>
      <protection locked="0"/>
    </xf>
    <xf numFmtId="4" fontId="5" fillId="0" borderId="35" xfId="0" applyNumberFormat="1" applyFont="1" applyFill="1" applyBorder="1" applyAlignment="1" applyProtection="1">
      <alignment horizontal="right" vertical="center"/>
      <protection locked="0"/>
    </xf>
    <xf numFmtId="4" fontId="5" fillId="0" borderId="36" xfId="0" applyNumberFormat="1" applyFont="1" applyFill="1" applyBorder="1" applyAlignment="1" applyProtection="1">
      <alignment horizontal="right" vertical="center"/>
      <protection locked="0"/>
    </xf>
    <xf numFmtId="4" fontId="5" fillId="0" borderId="48" xfId="0" applyNumberFormat="1" applyFont="1" applyFill="1" applyBorder="1" applyAlignment="1" applyProtection="1">
      <alignment horizontal="right" vertical="center"/>
      <protection locked="0"/>
    </xf>
    <xf numFmtId="0" fontId="12" fillId="3" borderId="50" xfId="0" applyFont="1" applyFill="1" applyBorder="1" applyAlignment="1" applyProtection="1">
      <alignment horizontal="center" vertical="center"/>
    </xf>
    <xf numFmtId="0" fontId="12" fillId="3" borderId="11" xfId="0" applyFont="1" applyFill="1" applyBorder="1" applyAlignment="1" applyProtection="1">
      <alignment horizontal="center" vertical="center"/>
    </xf>
    <xf numFmtId="0" fontId="12" fillId="3" borderId="55" xfId="0" applyFont="1" applyFill="1" applyBorder="1" applyAlignment="1" applyProtection="1">
      <alignment horizontal="center" vertical="center" wrapText="1"/>
    </xf>
    <xf numFmtId="0" fontId="12" fillId="4" borderId="50" xfId="0" applyFont="1" applyFill="1" applyBorder="1" applyAlignment="1" applyProtection="1">
      <alignment horizontal="center" vertical="center"/>
    </xf>
    <xf numFmtId="0" fontId="12" fillId="4" borderId="11" xfId="0" applyFont="1" applyFill="1" applyBorder="1" applyAlignment="1" applyProtection="1">
      <alignment horizontal="center" vertical="center"/>
    </xf>
    <xf numFmtId="0" fontId="12" fillId="4" borderId="55" xfId="0" applyFont="1" applyFill="1" applyBorder="1" applyAlignment="1" applyProtection="1">
      <alignment horizontal="center" vertical="center" wrapText="1"/>
    </xf>
    <xf numFmtId="49" fontId="7" fillId="0" borderId="0" xfId="0" applyNumberFormat="1" applyFont="1" applyFill="1" applyBorder="1" applyAlignment="1" applyProtection="1">
      <alignment horizontal="left" vertical="center"/>
    </xf>
    <xf numFmtId="49" fontId="5" fillId="0" borderId="49" xfId="0" applyNumberFormat="1" applyFont="1" applyFill="1" applyBorder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vertical="center"/>
      <protection locked="0"/>
    </xf>
    <xf numFmtId="49" fontId="25" fillId="0" borderId="15" xfId="0" applyNumberFormat="1" applyFont="1" applyBorder="1" applyAlignment="1" applyProtection="1">
      <alignment horizontal="left" vertical="center" wrapText="1"/>
      <protection locked="0"/>
    </xf>
    <xf numFmtId="4" fontId="5" fillId="0" borderId="46" xfId="0" applyNumberFormat="1" applyFont="1" applyFill="1" applyBorder="1" applyAlignment="1" applyProtection="1">
      <alignment horizontal="right" vertical="center"/>
      <protection locked="0"/>
    </xf>
    <xf numFmtId="0" fontId="8" fillId="0" borderId="2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right" wrapText="1"/>
    </xf>
    <xf numFmtId="0" fontId="5" fillId="0" borderId="42" xfId="0" applyFont="1" applyFill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Protection="1">
      <protection locked="0"/>
    </xf>
    <xf numFmtId="0" fontId="8" fillId="0" borderId="0" xfId="0" applyFont="1" applyProtection="1"/>
    <xf numFmtId="0" fontId="5" fillId="0" borderId="0" xfId="0" applyFont="1" applyFill="1" applyBorder="1" applyAlignment="1" applyProtection="1">
      <alignment horizontal="left" vertical="center"/>
    </xf>
    <xf numFmtId="0" fontId="21" fillId="0" borderId="0" xfId="0" applyFont="1" applyFill="1" applyBorder="1" applyAlignment="1" applyProtection="1">
      <alignment horizontal="left" vertical="center"/>
    </xf>
    <xf numFmtId="0" fontId="27" fillId="0" borderId="0" xfId="0" applyFont="1" applyFill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right" vertical="center"/>
    </xf>
    <xf numFmtId="4" fontId="21" fillId="0" borderId="0" xfId="0" applyNumberFormat="1" applyFont="1" applyFill="1" applyBorder="1" applyAlignment="1" applyProtection="1">
      <alignment horizontal="left" vertical="center"/>
      <protection locked="0"/>
    </xf>
    <xf numFmtId="0" fontId="8" fillId="0" borderId="43" xfId="0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 applyProtection="1">
      <alignment horizontal="center" vertical="center"/>
    </xf>
    <xf numFmtId="4" fontId="0" fillId="0" borderId="43" xfId="0" applyNumberFormat="1" applyFill="1" applyBorder="1" applyAlignment="1" applyProtection="1">
      <protection locked="0"/>
    </xf>
    <xf numFmtId="4" fontId="0" fillId="0" borderId="0" xfId="0" applyNumberFormat="1" applyFill="1" applyAlignment="1" applyProtection="1">
      <protection locked="0"/>
    </xf>
    <xf numFmtId="49" fontId="21" fillId="0" borderId="0" xfId="0" applyNumberFormat="1" applyFont="1" applyFill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protection locked="0"/>
    </xf>
    <xf numFmtId="0" fontId="12" fillId="0" borderId="0" xfId="0" applyFont="1" applyProtection="1"/>
    <xf numFmtId="0" fontId="8" fillId="0" borderId="0" xfId="0" applyFont="1" applyFill="1" applyProtection="1"/>
    <xf numFmtId="0" fontId="21" fillId="0" borderId="0" xfId="0" applyFont="1" applyFill="1" applyProtection="1"/>
    <xf numFmtId="49" fontId="24" fillId="0" borderId="0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Protection="1"/>
    <xf numFmtId="14" fontId="5" fillId="0" borderId="16" xfId="0" applyNumberFormat="1" applyFont="1" applyBorder="1" applyAlignment="1" applyProtection="1">
      <alignment horizontal="left" vertical="top"/>
      <protection locked="0"/>
    </xf>
    <xf numFmtId="14" fontId="5" fillId="0" borderId="2" xfId="0" applyNumberFormat="1" applyFont="1" applyBorder="1" applyAlignment="1" applyProtection="1">
      <alignment horizontal="left" vertical="top"/>
      <protection locked="0"/>
    </xf>
    <xf numFmtId="0" fontId="21" fillId="0" borderId="0" xfId="0" applyFont="1" applyProtection="1">
      <protection locked="0"/>
    </xf>
    <xf numFmtId="49" fontId="5" fillId="0" borderId="3" xfId="0" applyNumberFormat="1" applyFont="1" applyFill="1" applyBorder="1" applyAlignment="1" applyProtection="1">
      <alignment vertical="center"/>
      <protection locked="0"/>
    </xf>
    <xf numFmtId="49" fontId="5" fillId="0" borderId="33" xfId="0" applyNumberFormat="1" applyFont="1" applyFill="1" applyBorder="1" applyAlignment="1" applyProtection="1">
      <alignment vertical="center"/>
      <protection locked="0"/>
    </xf>
    <xf numFmtId="49" fontId="5" fillId="0" borderId="3" xfId="0" applyNumberFormat="1" applyFont="1" applyFill="1" applyBorder="1" applyAlignment="1" applyProtection="1">
      <alignment horizontal="left" vertical="center"/>
      <protection locked="0"/>
    </xf>
    <xf numFmtId="49" fontId="5" fillId="0" borderId="33" xfId="0" applyNumberFormat="1" applyFont="1" applyFill="1" applyBorder="1" applyAlignment="1" applyProtection="1">
      <alignment horizontal="left" vertical="center"/>
      <protection locked="0"/>
    </xf>
    <xf numFmtId="49" fontId="4" fillId="0" borderId="3" xfId="1" applyNumberFormat="1" applyFont="1" applyFill="1" applyBorder="1" applyAlignment="1" applyProtection="1">
      <alignment horizontal="left" vertical="center"/>
      <protection locked="0"/>
    </xf>
    <xf numFmtId="49" fontId="4" fillId="0" borderId="33" xfId="1" applyNumberFormat="1" applyFont="1" applyFill="1" applyBorder="1" applyAlignment="1" applyProtection="1">
      <alignment horizontal="left" vertical="center"/>
      <protection locked="0"/>
    </xf>
    <xf numFmtId="14" fontId="5" fillId="0" borderId="16" xfId="0" applyNumberFormat="1" applyFont="1" applyFill="1" applyBorder="1" applyAlignment="1" applyProtection="1">
      <alignment horizontal="left" vertical="top"/>
      <protection locked="0"/>
    </xf>
    <xf numFmtId="49" fontId="11" fillId="3" borderId="48" xfId="0" applyNumberFormat="1" applyFont="1" applyFill="1" applyBorder="1" applyAlignment="1" applyProtection="1">
      <alignment horizontal="center" vertical="center" wrapText="1"/>
      <protection locked="0"/>
    </xf>
    <xf numFmtId="49" fontId="11" fillId="4" borderId="48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right" vertical="center"/>
      <protection locked="0"/>
    </xf>
    <xf numFmtId="4" fontId="12" fillId="2" borderId="14" xfId="0" applyNumberFormat="1" applyFont="1" applyFill="1" applyBorder="1" applyAlignment="1" applyProtection="1">
      <alignment horizontal="right" vertical="center"/>
      <protection locked="0"/>
    </xf>
    <xf numFmtId="4" fontId="12" fillId="2" borderId="24" xfId="0" applyNumberFormat="1" applyFont="1" applyFill="1" applyBorder="1" applyAlignment="1" applyProtection="1">
      <alignment horizontal="right" vertical="center"/>
      <protection locked="0"/>
    </xf>
    <xf numFmtId="4" fontId="12" fillId="2" borderId="25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protection locked="0"/>
    </xf>
    <xf numFmtId="49" fontId="11" fillId="0" borderId="0" xfId="1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right" vertical="center"/>
      <protection locked="0"/>
    </xf>
    <xf numFmtId="49" fontId="8" fillId="0" borderId="0" xfId="1" applyNumberFormat="1" applyFont="1" applyFill="1" applyBorder="1" applyAlignment="1" applyProtection="1">
      <alignment horizontal="left" vertical="center"/>
      <protection locked="0"/>
    </xf>
    <xf numFmtId="49" fontId="4" fillId="0" borderId="0" xfId="1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0" fillId="0" borderId="0" xfId="0" applyProtection="1"/>
    <xf numFmtId="0" fontId="29" fillId="0" borderId="0" xfId="0" applyFont="1" applyProtection="1"/>
    <xf numFmtId="0" fontId="27" fillId="0" borderId="0" xfId="0" applyFont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49" fontId="25" fillId="0" borderId="0" xfId="0" applyNumberFormat="1" applyFont="1" applyFill="1" applyBorder="1" applyAlignment="1" applyProtection="1">
      <alignment vertical="center"/>
    </xf>
    <xf numFmtId="4" fontId="21" fillId="0" borderId="0" xfId="0" applyNumberFormat="1" applyFont="1" applyFill="1" applyBorder="1" applyAlignment="1" applyProtection="1">
      <alignment horizontal="left" vertical="center"/>
    </xf>
    <xf numFmtId="0" fontId="27" fillId="0" borderId="0" xfId="0" applyFont="1" applyFill="1" applyAlignment="1" applyProtection="1">
      <alignment vertical="center"/>
    </xf>
    <xf numFmtId="4" fontId="21" fillId="0" borderId="0" xfId="0" applyNumberFormat="1" applyFont="1" applyFill="1" applyAlignment="1" applyProtection="1">
      <alignment horizontal="left" vertical="center"/>
    </xf>
    <xf numFmtId="0" fontId="28" fillId="0" borderId="0" xfId="0" applyFont="1" applyAlignment="1" applyProtection="1">
      <alignment horizontal="center" vertical="center"/>
    </xf>
    <xf numFmtId="0" fontId="27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49" fontId="5" fillId="0" borderId="33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0" xfId="1" applyNumberFormat="1" applyFont="1" applyFill="1" applyBorder="1" applyAlignment="1" applyProtection="1">
      <alignment vertical="center"/>
    </xf>
    <xf numFmtId="49" fontId="1" fillId="0" borderId="0" xfId="1" applyNumberFormat="1" applyFont="1" applyFill="1" applyBorder="1" applyAlignment="1" applyProtection="1">
      <alignment vertical="center" wrapText="1"/>
    </xf>
    <xf numFmtId="0" fontId="5" fillId="0" borderId="0" xfId="0" applyFont="1" applyFill="1" applyAlignment="1" applyProtection="1">
      <alignment vertical="center"/>
    </xf>
    <xf numFmtId="49" fontId="3" fillId="0" borderId="0" xfId="1" applyNumberFormat="1" applyFont="1" applyFill="1" applyBorder="1" applyAlignment="1" applyProtection="1">
      <alignment vertical="center" wrapText="1"/>
    </xf>
    <xf numFmtId="3" fontId="3" fillId="0" borderId="0" xfId="1" applyNumberFormat="1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49" fontId="11" fillId="0" borderId="0" xfId="1" applyNumberFormat="1" applyFont="1" applyFill="1" applyBorder="1" applyAlignment="1" applyProtection="1">
      <alignment vertical="center"/>
    </xf>
    <xf numFmtId="0" fontId="6" fillId="0" borderId="43" xfId="0" applyFont="1" applyFill="1" applyBorder="1" applyAlignment="1" applyProtection="1">
      <alignment vertical="center"/>
    </xf>
    <xf numFmtId="49" fontId="4" fillId="0" borderId="0" xfId="1" applyNumberFormat="1" applyFont="1" applyFill="1" applyBorder="1" applyAlignment="1" applyProtection="1">
      <alignment vertical="center"/>
    </xf>
    <xf numFmtId="49" fontId="2" fillId="0" borderId="0" xfId="1" applyNumberFormat="1" applyFont="1" applyFill="1" applyBorder="1" applyAlignment="1" applyProtection="1">
      <alignment vertical="center" wrapText="1"/>
    </xf>
    <xf numFmtId="3" fontId="3" fillId="0" borderId="0" xfId="1" applyNumberFormat="1" applyFont="1" applyFill="1" applyBorder="1" applyAlignment="1" applyProtection="1">
      <alignment horizontal="left" vertical="center"/>
    </xf>
    <xf numFmtId="49" fontId="11" fillId="0" borderId="49" xfId="1" applyNumberFormat="1" applyFont="1" applyFill="1" applyBorder="1" applyAlignment="1" applyProtection="1">
      <alignment vertical="center" wrapText="1"/>
    </xf>
    <xf numFmtId="49" fontId="11" fillId="0" borderId="0" xfId="1" applyNumberFormat="1" applyFont="1" applyFill="1" applyBorder="1" applyAlignment="1" applyProtection="1">
      <alignment vertical="center" wrapText="1"/>
    </xf>
    <xf numFmtId="3" fontId="4" fillId="0" borderId="0" xfId="1" applyNumberFormat="1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/>
    </xf>
    <xf numFmtId="49" fontId="11" fillId="0" borderId="0" xfId="1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Fill="1" applyAlignment="1" applyProtection="1">
      <alignment vertical="center" wrapText="1"/>
    </xf>
    <xf numFmtId="0" fontId="6" fillId="0" borderId="0" xfId="0" applyFont="1" applyFill="1" applyAlignment="1" applyProtection="1">
      <alignment horizontal="right" vertical="center"/>
    </xf>
    <xf numFmtId="0" fontId="5" fillId="0" borderId="0" xfId="0" applyFont="1" applyFill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vertical="center" wrapText="1"/>
    </xf>
    <xf numFmtId="4" fontId="4" fillId="2" borderId="2" xfId="0" applyNumberFormat="1" applyFont="1" applyFill="1" applyBorder="1" applyAlignment="1" applyProtection="1">
      <alignment horizontal="right" vertical="center"/>
    </xf>
    <xf numFmtId="0" fontId="12" fillId="3" borderId="28" xfId="0" applyFont="1" applyFill="1" applyBorder="1" applyAlignment="1" applyProtection="1">
      <alignment horizontal="center" vertical="center" wrapText="1"/>
    </xf>
    <xf numFmtId="0" fontId="12" fillId="3" borderId="29" xfId="0" applyFont="1" applyFill="1" applyBorder="1" applyAlignment="1" applyProtection="1">
      <alignment horizontal="center" vertical="center" wrapText="1"/>
    </xf>
    <xf numFmtId="0" fontId="12" fillId="4" borderId="5" xfId="0" applyFont="1" applyFill="1" applyBorder="1" applyAlignment="1" applyProtection="1">
      <alignment horizontal="center" vertical="center" wrapText="1"/>
    </xf>
    <xf numFmtId="0" fontId="12" fillId="4" borderId="29" xfId="0" applyFont="1" applyFill="1" applyBorder="1" applyAlignment="1" applyProtection="1">
      <alignment horizontal="center" vertical="center" wrapText="1"/>
    </xf>
    <xf numFmtId="0" fontId="11" fillId="2" borderId="52" xfId="0" applyFont="1" applyFill="1" applyBorder="1" applyAlignment="1" applyProtection="1">
      <alignment horizontal="right" vertical="center"/>
      <protection locked="0"/>
    </xf>
    <xf numFmtId="4" fontId="11" fillId="2" borderId="47" xfId="0" applyNumberFormat="1" applyFont="1" applyFill="1" applyBorder="1" applyAlignment="1" applyProtection="1">
      <alignment horizontal="right" vertical="center"/>
      <protection locked="0"/>
    </xf>
    <xf numFmtId="4" fontId="11" fillId="2" borderId="21" xfId="0" applyNumberFormat="1" applyFont="1" applyFill="1" applyBorder="1" applyAlignment="1" applyProtection="1">
      <alignment horizontal="right" vertical="center"/>
      <protection locked="0"/>
    </xf>
    <xf numFmtId="4" fontId="11" fillId="2" borderId="48" xfId="0" applyNumberFormat="1" applyFont="1" applyFill="1" applyBorder="1" applyAlignment="1" applyProtection="1">
      <alignment horizontal="right" vertical="center"/>
      <protection locked="0"/>
    </xf>
    <xf numFmtId="0" fontId="12" fillId="6" borderId="1" xfId="0" applyFont="1" applyFill="1" applyBorder="1" applyAlignment="1" applyProtection="1">
      <alignment horizontal="right" vertical="center"/>
      <protection locked="0"/>
    </xf>
    <xf numFmtId="4" fontId="12" fillId="6" borderId="24" xfId="0" applyNumberFormat="1" applyFont="1" applyFill="1" applyBorder="1" applyAlignment="1" applyProtection="1">
      <alignment horizontal="right" vertical="center"/>
      <protection locked="0"/>
    </xf>
    <xf numFmtId="4" fontId="12" fillId="6" borderId="14" xfId="0" applyNumberFormat="1" applyFont="1" applyFill="1" applyBorder="1" applyAlignment="1" applyProtection="1">
      <alignment horizontal="right" vertical="center"/>
      <protection locked="0"/>
    </xf>
    <xf numFmtId="4" fontId="12" fillId="6" borderId="25" xfId="0" applyNumberFormat="1" applyFont="1" applyFill="1" applyBorder="1" applyAlignment="1" applyProtection="1">
      <alignment horizontal="right" vertical="center"/>
      <protection locked="0"/>
    </xf>
    <xf numFmtId="0" fontId="12" fillId="6" borderId="24" xfId="0" applyFont="1" applyFill="1" applyBorder="1" applyAlignment="1" applyProtection="1">
      <alignment horizontal="right" vertical="center"/>
      <protection locked="0"/>
    </xf>
    <xf numFmtId="4" fontId="12" fillId="6" borderId="1" xfId="0" applyNumberFormat="1" applyFont="1" applyFill="1" applyBorder="1" applyAlignment="1" applyProtection="1">
      <alignment horizontal="right" vertical="center"/>
      <protection locked="0"/>
    </xf>
    <xf numFmtId="4" fontId="12" fillId="6" borderId="15" xfId="0" applyNumberFormat="1" applyFont="1" applyFill="1" applyBorder="1" applyAlignment="1" applyProtection="1">
      <alignment horizontal="right" vertical="center"/>
      <protection locked="0"/>
    </xf>
    <xf numFmtId="0" fontId="12" fillId="3" borderId="55" xfId="0" applyFont="1" applyFill="1" applyBorder="1" applyAlignment="1" applyProtection="1">
      <alignment horizontal="center" vertical="center"/>
    </xf>
    <xf numFmtId="4" fontId="11" fillId="3" borderId="24" xfId="0" applyNumberFormat="1" applyFont="1" applyFill="1" applyBorder="1" applyAlignment="1" applyProtection="1">
      <alignment horizontal="right" vertical="center" wrapText="1"/>
    </xf>
    <xf numFmtId="4" fontId="11" fillId="3" borderId="14" xfId="0" applyNumberFormat="1" applyFont="1" applyFill="1" applyBorder="1" applyAlignment="1" applyProtection="1">
      <alignment horizontal="right" vertical="center" wrapText="1"/>
    </xf>
    <xf numFmtId="4" fontId="11" fillId="3" borderId="25" xfId="0" applyNumberFormat="1" applyFont="1" applyFill="1" applyBorder="1" applyAlignment="1" applyProtection="1">
      <alignment horizontal="right" vertical="center" wrapText="1"/>
    </xf>
    <xf numFmtId="4" fontId="11" fillId="3" borderId="63" xfId="0" applyNumberFormat="1" applyFont="1" applyFill="1" applyBorder="1" applyAlignment="1" applyProtection="1">
      <alignment horizontal="right" vertical="center" wrapText="1"/>
    </xf>
    <xf numFmtId="4" fontId="11" fillId="3" borderId="15" xfId="0" applyNumberFormat="1" applyFont="1" applyFill="1" applyBorder="1" applyAlignment="1" applyProtection="1">
      <alignment horizontal="right" vertical="center" wrapText="1"/>
    </xf>
    <xf numFmtId="0" fontId="12" fillId="4" borderId="12" xfId="0" applyFont="1" applyFill="1" applyBorder="1" applyAlignment="1" applyProtection="1">
      <alignment horizontal="center" vertical="center"/>
    </xf>
    <xf numFmtId="0" fontId="12" fillId="4" borderId="46" xfId="0" applyFont="1" applyFill="1" applyBorder="1" applyAlignment="1" applyProtection="1">
      <alignment horizontal="center" vertical="center"/>
    </xf>
    <xf numFmtId="4" fontId="11" fillId="4" borderId="24" xfId="0" applyNumberFormat="1" applyFont="1" applyFill="1" applyBorder="1" applyAlignment="1" applyProtection="1">
      <alignment horizontal="right" vertical="center" wrapText="1"/>
    </xf>
    <xf numFmtId="4" fontId="11" fillId="4" borderId="14" xfId="0" applyNumberFormat="1" applyFont="1" applyFill="1" applyBorder="1" applyAlignment="1" applyProtection="1">
      <alignment horizontal="right" vertical="center" wrapText="1"/>
    </xf>
    <xf numFmtId="4" fontId="11" fillId="4" borderId="25" xfId="0" applyNumberFormat="1" applyFont="1" applyFill="1" applyBorder="1" applyAlignment="1" applyProtection="1">
      <alignment horizontal="right" vertical="center" wrapText="1"/>
    </xf>
    <xf numFmtId="4" fontId="11" fillId="4" borderId="63" xfId="0" applyNumberFormat="1" applyFont="1" applyFill="1" applyBorder="1" applyAlignment="1" applyProtection="1">
      <alignment horizontal="right" vertical="center" wrapText="1"/>
    </xf>
    <xf numFmtId="4" fontId="11" fillId="4" borderId="15" xfId="0" applyNumberFormat="1" applyFont="1" applyFill="1" applyBorder="1" applyAlignment="1" applyProtection="1">
      <alignment horizontal="right" vertical="center" wrapText="1"/>
    </xf>
    <xf numFmtId="4" fontId="4" fillId="0" borderId="42" xfId="0" applyNumberFormat="1" applyFont="1" applyFill="1" applyBorder="1" applyAlignment="1" applyProtection="1">
      <alignment horizontal="right" vertical="center" wrapText="1"/>
      <protection locked="0"/>
    </xf>
    <xf numFmtId="49" fontId="5" fillId="0" borderId="62" xfId="0" applyNumberFormat="1" applyFont="1" applyFill="1" applyBorder="1" applyAlignment="1" applyProtection="1">
      <alignment horizontal="left" vertical="center" wrapText="1"/>
      <protection locked="0"/>
    </xf>
    <xf numFmtId="4" fontId="4" fillId="0" borderId="28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28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2" xfId="0" applyNumberFormat="1" applyFont="1" applyFill="1" applyBorder="1" applyAlignment="1" applyProtection="1">
      <alignment horizontal="center" vertical="center"/>
      <protection locked="0"/>
    </xf>
    <xf numFmtId="4" fontId="4" fillId="0" borderId="43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Fill="1" applyBorder="1" applyAlignment="1" applyProtection="1">
      <alignment horizontal="right" vertical="center"/>
      <protection locked="0"/>
    </xf>
    <xf numFmtId="4" fontId="5" fillId="0" borderId="51" xfId="0" applyNumberFormat="1" applyFont="1" applyFill="1" applyBorder="1" applyAlignment="1" applyProtection="1">
      <alignment horizontal="right" vertical="center"/>
      <protection locked="0"/>
    </xf>
    <xf numFmtId="49" fontId="5" fillId="0" borderId="51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42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28" xfId="0" applyNumberFormat="1" applyFont="1" applyFill="1" applyBorder="1" applyAlignment="1" applyProtection="1">
      <alignment horizontal="right" vertical="center" wrapText="1"/>
      <protection locked="0"/>
    </xf>
    <xf numFmtId="0" fontId="30" fillId="0" borderId="0" xfId="0" applyFont="1" applyFill="1" applyAlignment="1" applyProtection="1">
      <alignment vertical="center"/>
      <protection locked="0"/>
    </xf>
    <xf numFmtId="4" fontId="14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6" xfId="0" applyNumberFormat="1" applyFont="1" applyFill="1" applyBorder="1" applyAlignment="1" applyProtection="1">
      <alignment horizontal="right" vertical="top"/>
      <protection locked="0"/>
    </xf>
    <xf numFmtId="4" fontId="14" fillId="0" borderId="35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8" xfId="0" applyNumberFormat="1" applyFont="1" applyFill="1" applyBorder="1" applyAlignment="1" applyProtection="1">
      <alignment horizontal="right" vertical="center"/>
      <protection locked="0"/>
    </xf>
    <xf numFmtId="49" fontId="5" fillId="0" borderId="65" xfId="0" applyNumberFormat="1" applyFont="1" applyFill="1" applyBorder="1" applyAlignment="1" applyProtection="1">
      <alignment horizontal="left" vertical="center" wrapText="1"/>
      <protection locked="0"/>
    </xf>
    <xf numFmtId="4" fontId="14" fillId="2" borderId="28" xfId="0" applyNumberFormat="1" applyFont="1" applyFill="1" applyBorder="1" applyAlignment="1" applyProtection="1">
      <alignment horizontal="right" vertical="center" wrapText="1"/>
      <protection locked="0"/>
    </xf>
    <xf numFmtId="4" fontId="5" fillId="2" borderId="2" xfId="0" applyNumberFormat="1" applyFont="1" applyFill="1" applyBorder="1" applyAlignment="1" applyProtection="1">
      <alignment horizontal="right" vertical="center"/>
      <protection locked="0"/>
    </xf>
    <xf numFmtId="4" fontId="5" fillId="2" borderId="44" xfId="0" applyNumberFormat="1" applyFont="1" applyFill="1" applyBorder="1" applyAlignment="1" applyProtection="1">
      <alignment horizontal="right" vertical="center"/>
      <protection locked="0"/>
    </xf>
    <xf numFmtId="49" fontId="11" fillId="5" borderId="54" xfId="1" applyNumberFormat="1" applyFont="1" applyFill="1" applyBorder="1" applyAlignment="1" applyProtection="1">
      <alignment horizontal="center" vertical="center" wrapText="1"/>
    </xf>
    <xf numFmtId="49" fontId="11" fillId="5" borderId="57" xfId="1" applyNumberFormat="1" applyFont="1" applyFill="1" applyBorder="1" applyAlignment="1" applyProtection="1">
      <alignment vertical="center" wrapText="1"/>
    </xf>
    <xf numFmtId="49" fontId="11" fillId="5" borderId="57" xfId="1" applyNumberFormat="1" applyFont="1" applyFill="1" applyBorder="1" applyAlignment="1" applyProtection="1">
      <alignment horizontal="left" vertical="center" wrapText="1"/>
    </xf>
    <xf numFmtId="49" fontId="11" fillId="5" borderId="64" xfId="1" applyNumberFormat="1" applyFont="1" applyFill="1" applyBorder="1" applyAlignment="1" applyProtection="1">
      <alignment vertical="center" wrapText="1"/>
    </xf>
    <xf numFmtId="49" fontId="11" fillId="5" borderId="52" xfId="1" applyNumberFormat="1" applyFont="1" applyFill="1" applyBorder="1" applyAlignment="1" applyProtection="1">
      <alignment vertical="center" wrapText="1"/>
    </xf>
    <xf numFmtId="49" fontId="11" fillId="5" borderId="47" xfId="1" applyNumberFormat="1" applyFont="1" applyFill="1" applyBorder="1" applyAlignment="1" applyProtection="1">
      <alignment vertical="center" wrapText="1"/>
    </xf>
    <xf numFmtId="49" fontId="11" fillId="5" borderId="30" xfId="1" applyNumberFormat="1" applyFont="1" applyFill="1" applyBorder="1" applyAlignment="1" applyProtection="1">
      <alignment vertical="center" wrapText="1"/>
    </xf>
    <xf numFmtId="49" fontId="11" fillId="5" borderId="28" xfId="1" applyNumberFormat="1" applyFont="1" applyFill="1" applyBorder="1" applyAlignment="1" applyProtection="1">
      <alignment vertical="center" wrapText="1"/>
    </xf>
    <xf numFmtId="49" fontId="11" fillId="5" borderId="35" xfId="1" applyNumberFormat="1" applyFont="1" applyFill="1" applyBorder="1" applyAlignment="1" applyProtection="1">
      <alignment vertical="center" wrapText="1"/>
    </xf>
    <xf numFmtId="0" fontId="12" fillId="5" borderId="2" xfId="0" applyFont="1" applyFill="1" applyBorder="1" applyAlignment="1" applyProtection="1">
      <alignment horizontal="center" vertical="center" wrapText="1"/>
    </xf>
    <xf numFmtId="0" fontId="13" fillId="5" borderId="1" xfId="0" applyFont="1" applyFill="1" applyBorder="1" applyAlignment="1" applyProtection="1">
      <alignment horizontal="right" vertical="center"/>
    </xf>
    <xf numFmtId="0" fontId="7" fillId="5" borderId="1" xfId="0" applyFont="1" applyFill="1" applyBorder="1" applyAlignment="1" applyProtection="1">
      <alignment horizontal="right" vertical="center"/>
    </xf>
    <xf numFmtId="0" fontId="12" fillId="5" borderId="52" xfId="0" applyFont="1" applyFill="1" applyBorder="1" applyAlignment="1" applyProtection="1">
      <alignment horizontal="right" vertical="center"/>
    </xf>
    <xf numFmtId="0" fontId="5" fillId="5" borderId="42" xfId="0" applyFont="1" applyFill="1" applyBorder="1" applyAlignment="1" applyProtection="1">
      <alignment vertical="center"/>
    </xf>
    <xf numFmtId="0" fontId="5" fillId="5" borderId="28" xfId="0" applyFont="1" applyFill="1" applyBorder="1" applyAlignment="1" applyProtection="1">
      <alignment vertical="center"/>
    </xf>
    <xf numFmtId="0" fontId="5" fillId="5" borderId="43" xfId="0" applyFont="1" applyFill="1" applyBorder="1" applyAlignment="1" applyProtection="1">
      <alignment vertical="center"/>
      <protection locked="0"/>
    </xf>
    <xf numFmtId="49" fontId="4" fillId="5" borderId="0" xfId="0" applyNumberFormat="1" applyFont="1" applyFill="1" applyBorder="1" applyAlignment="1" applyProtection="1">
      <alignment vertical="center" wrapText="1"/>
      <protection locked="0"/>
    </xf>
    <xf numFmtId="4" fontId="4" fillId="5" borderId="0" xfId="0" applyNumberFormat="1" applyFont="1" applyFill="1" applyBorder="1" applyAlignment="1" applyProtection="1">
      <alignment horizontal="right" vertical="center" wrapText="1"/>
      <protection locked="0"/>
    </xf>
    <xf numFmtId="0" fontId="12" fillId="5" borderId="1" xfId="0" applyFont="1" applyFill="1" applyBorder="1" applyAlignment="1" applyProtection="1">
      <alignment horizontal="right" vertical="center"/>
    </xf>
    <xf numFmtId="49" fontId="11" fillId="5" borderId="13" xfId="0" applyNumberFormat="1" applyFont="1" applyFill="1" applyBorder="1" applyAlignment="1" applyProtection="1">
      <alignment vertical="center" wrapText="1"/>
    </xf>
    <xf numFmtId="4" fontId="11" fillId="5" borderId="13" xfId="0" applyNumberFormat="1" applyFont="1" applyFill="1" applyBorder="1" applyAlignment="1" applyProtection="1">
      <alignment horizontal="right" vertical="center" wrapText="1"/>
    </xf>
    <xf numFmtId="0" fontId="5" fillId="5" borderId="28" xfId="0" applyFont="1" applyFill="1" applyBorder="1" applyAlignment="1" applyProtection="1">
      <alignment vertical="center"/>
      <protection locked="0"/>
    </xf>
    <xf numFmtId="0" fontId="5" fillId="5" borderId="56" xfId="0" applyFont="1" applyFill="1" applyBorder="1" applyAlignment="1" applyProtection="1">
      <alignment vertical="center"/>
      <protection locked="0"/>
    </xf>
    <xf numFmtId="49" fontId="11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5" borderId="21" xfId="0" applyNumberFormat="1" applyFont="1" applyFill="1" applyBorder="1" applyAlignment="1" applyProtection="1">
      <alignment horizontal="center" vertical="center" wrapText="1"/>
      <protection locked="0"/>
    </xf>
    <xf numFmtId="49" fontId="4" fillId="5" borderId="22" xfId="0" applyNumberFormat="1" applyFont="1" applyFill="1" applyBorder="1" applyAlignment="1" applyProtection="1">
      <alignment horizontal="center" vertical="center" wrapText="1"/>
      <protection locked="0"/>
    </xf>
    <xf numFmtId="49" fontId="4" fillId="5" borderId="21" xfId="0" applyNumberFormat="1" applyFont="1" applyFill="1" applyBorder="1" applyAlignment="1" applyProtection="1">
      <alignment horizontal="center" vertical="center" wrapText="1"/>
      <protection locked="0"/>
    </xf>
    <xf numFmtId="3" fontId="11" fillId="5" borderId="2" xfId="1" applyNumberFormat="1" applyFont="1" applyFill="1" applyBorder="1" applyAlignment="1" applyProtection="1">
      <alignment horizontal="left" vertical="center" wrapText="1"/>
    </xf>
    <xf numFmtId="4" fontId="5" fillId="2" borderId="2" xfId="0" applyNumberFormat="1" applyFont="1" applyFill="1" applyBorder="1" applyAlignment="1" applyProtection="1">
      <alignment horizontal="right" vertical="top"/>
    </xf>
    <xf numFmtId="49" fontId="5" fillId="0" borderId="3" xfId="0" applyNumberFormat="1" applyFont="1" applyFill="1" applyBorder="1" applyAlignment="1" applyProtection="1">
      <alignment vertical="center"/>
      <protection locked="0"/>
    </xf>
    <xf numFmtId="49" fontId="5" fillId="0" borderId="33" xfId="0" applyNumberFormat="1" applyFont="1" applyFill="1" applyBorder="1" applyAlignment="1" applyProtection="1">
      <alignment vertical="center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4" fontId="0" fillId="0" borderId="34" xfId="0" applyNumberFormat="1" applyFill="1" applyBorder="1" applyAlignment="1" applyProtection="1">
      <alignment wrapText="1"/>
      <protection locked="0"/>
    </xf>
    <xf numFmtId="0" fontId="5" fillId="0" borderId="28" xfId="0" applyFont="1" applyFill="1" applyBorder="1" applyAlignment="1" applyProtection="1">
      <alignment vertical="center"/>
      <protection locked="0"/>
    </xf>
    <xf numFmtId="4" fontId="0" fillId="0" borderId="62" xfId="0" applyNumberFormat="1" applyFill="1" applyBorder="1" applyAlignment="1" applyProtection="1">
      <alignment wrapText="1"/>
      <protection locked="0"/>
    </xf>
    <xf numFmtId="4" fontId="11" fillId="0" borderId="29" xfId="0" applyNumberFormat="1" applyFont="1" applyFill="1" applyBorder="1" applyAlignment="1" applyProtection="1">
      <alignment vertical="center"/>
      <protection locked="0"/>
    </xf>
    <xf numFmtId="3" fontId="11" fillId="7" borderId="0" xfId="1" applyNumberFormat="1" applyFont="1" applyFill="1" applyBorder="1" applyAlignment="1" applyProtection="1">
      <alignment horizontal="left" vertical="center" wrapText="1"/>
    </xf>
    <xf numFmtId="0" fontId="5" fillId="7" borderId="0" xfId="0" applyFont="1" applyFill="1" applyBorder="1" applyAlignment="1" applyProtection="1">
      <alignment horizontal="center" vertical="center"/>
    </xf>
    <xf numFmtId="4" fontId="5" fillId="7" borderId="0" xfId="0" applyNumberFormat="1" applyFont="1" applyFill="1" applyBorder="1" applyAlignment="1" applyProtection="1">
      <alignment horizontal="right" vertical="center"/>
    </xf>
    <xf numFmtId="0" fontId="5" fillId="7" borderId="0" xfId="0" applyFont="1" applyFill="1" applyProtection="1"/>
    <xf numFmtId="14" fontId="23" fillId="0" borderId="45" xfId="0" applyNumberFormat="1" applyFont="1" applyFill="1" applyBorder="1" applyAlignment="1" applyProtection="1">
      <alignment horizontal="center" vertical="center"/>
      <protection locked="0"/>
    </xf>
    <xf numFmtId="14" fontId="23" fillId="0" borderId="12" xfId="0" applyNumberFormat="1" applyFont="1" applyFill="1" applyBorder="1" applyAlignment="1" applyProtection="1">
      <alignment horizontal="center" vertical="center"/>
      <protection locked="0"/>
    </xf>
    <xf numFmtId="14" fontId="23" fillId="0" borderId="46" xfId="0" applyNumberFormat="1" applyFont="1" applyFill="1" applyBorder="1" applyAlignment="1" applyProtection="1">
      <alignment horizontal="center" vertical="center"/>
      <protection locked="0"/>
    </xf>
    <xf numFmtId="14" fontId="23" fillId="0" borderId="28" xfId="0" applyNumberFormat="1" applyFont="1" applyFill="1" applyBorder="1" applyAlignment="1" applyProtection="1">
      <alignment horizontal="center" vertical="center"/>
      <protection locked="0"/>
    </xf>
    <xf numFmtId="14" fontId="23" fillId="0" borderId="2" xfId="0" applyNumberFormat="1" applyFont="1" applyFill="1" applyBorder="1" applyAlignment="1" applyProtection="1">
      <alignment horizontal="center" vertical="center"/>
      <protection locked="0"/>
    </xf>
    <xf numFmtId="14" fontId="23" fillId="0" borderId="29" xfId="0" applyNumberFormat="1" applyFont="1" applyFill="1" applyBorder="1" applyAlignment="1" applyProtection="1">
      <alignment horizontal="center" vertical="center"/>
      <protection locked="0"/>
    </xf>
    <xf numFmtId="4" fontId="31" fillId="2" borderId="60" xfId="0" applyNumberFormat="1" applyFont="1" applyFill="1" applyBorder="1" applyAlignment="1" applyProtection="1">
      <alignment horizontal="center" vertical="center" wrapText="1"/>
    </xf>
    <xf numFmtId="4" fontId="31" fillId="2" borderId="19" xfId="0" applyNumberFormat="1" applyFont="1" applyFill="1" applyBorder="1" applyAlignment="1" applyProtection="1">
      <alignment horizontal="center" vertical="center" wrapText="1"/>
    </xf>
    <xf numFmtId="4" fontId="31" fillId="2" borderId="40" xfId="0" applyNumberFormat="1" applyFont="1" applyFill="1" applyBorder="1" applyAlignment="1" applyProtection="1">
      <alignment horizontal="center" vertical="center" wrapText="1"/>
    </xf>
    <xf numFmtId="49" fontId="22" fillId="0" borderId="38" xfId="1" applyNumberFormat="1" applyFont="1" applyFill="1" applyBorder="1" applyAlignment="1" applyProtection="1">
      <alignment horizontal="center" vertical="center" wrapText="1"/>
      <protection locked="0"/>
    </xf>
    <xf numFmtId="49" fontId="22" fillId="0" borderId="39" xfId="1" applyNumberFormat="1" applyFont="1" applyFill="1" applyBorder="1" applyAlignment="1" applyProtection="1">
      <alignment horizontal="center" vertical="center" wrapText="1"/>
      <protection locked="0"/>
    </xf>
    <xf numFmtId="3" fontId="11" fillId="5" borderId="57" xfId="1" applyNumberFormat="1" applyFont="1" applyFill="1" applyBorder="1" applyAlignment="1" applyProtection="1">
      <alignment horizontal="left" vertical="center" wrapText="1"/>
    </xf>
    <xf numFmtId="4" fontId="22" fillId="0" borderId="28" xfId="0" applyNumberFormat="1" applyFont="1" applyFill="1" applyBorder="1" applyAlignment="1" applyProtection="1">
      <alignment horizontal="right" vertical="center"/>
      <protection locked="0"/>
    </xf>
    <xf numFmtId="4" fontId="4" fillId="2" borderId="2" xfId="0" applyNumberFormat="1" applyFont="1" applyFill="1" applyBorder="1" applyAlignment="1" applyProtection="1">
      <alignment horizontal="right" vertical="center"/>
    </xf>
    <xf numFmtId="4" fontId="4" fillId="2" borderId="29" xfId="0" applyNumberFormat="1" applyFont="1" applyFill="1" applyBorder="1" applyAlignment="1" applyProtection="1">
      <alignment horizontal="right" vertical="center"/>
    </xf>
    <xf numFmtId="49" fontId="11" fillId="5" borderId="58" xfId="1" applyNumberFormat="1" applyFont="1" applyFill="1" applyBorder="1" applyAlignment="1" applyProtection="1">
      <alignment horizontal="center" vertical="center" wrapText="1"/>
    </xf>
    <xf numFmtId="49" fontId="11" fillId="5" borderId="61" xfId="1" applyNumberFormat="1" applyFont="1" applyFill="1" applyBorder="1" applyAlignment="1" applyProtection="1">
      <alignment horizontal="center" vertical="center" wrapText="1"/>
    </xf>
    <xf numFmtId="49" fontId="22" fillId="0" borderId="38" xfId="0" applyNumberFormat="1" applyFont="1" applyFill="1" applyBorder="1" applyAlignment="1" applyProtection="1">
      <alignment horizontal="center" vertical="center"/>
      <protection locked="0"/>
    </xf>
    <xf numFmtId="49" fontId="22" fillId="0" borderId="19" xfId="0" applyNumberFormat="1" applyFont="1" applyFill="1" applyBorder="1" applyAlignment="1" applyProtection="1">
      <alignment horizontal="center" vertical="center"/>
      <protection locked="0"/>
    </xf>
    <xf numFmtId="49" fontId="7" fillId="3" borderId="54" xfId="1" applyNumberFormat="1" applyFont="1" applyFill="1" applyBorder="1" applyAlignment="1" applyProtection="1">
      <alignment horizontal="center" vertical="center" wrapText="1"/>
    </xf>
    <xf numFmtId="49" fontId="7" fillId="3" borderId="31" xfId="1" applyNumberFormat="1" applyFont="1" applyFill="1" applyBorder="1" applyAlignment="1" applyProtection="1">
      <alignment horizontal="center" vertical="center" wrapText="1"/>
    </xf>
    <xf numFmtId="49" fontId="7" fillId="3" borderId="32" xfId="1" applyNumberFormat="1" applyFont="1" applyFill="1" applyBorder="1" applyAlignment="1" applyProtection="1">
      <alignment horizontal="center" vertical="center" wrapText="1"/>
    </xf>
    <xf numFmtId="49" fontId="22" fillId="0" borderId="39" xfId="0" applyNumberFormat="1" applyFont="1" applyFill="1" applyBorder="1" applyAlignment="1" applyProtection="1">
      <alignment horizontal="center" vertical="center"/>
      <protection locked="0"/>
    </xf>
    <xf numFmtId="4" fontId="5" fillId="2" borderId="29" xfId="0" applyNumberFormat="1" applyFont="1" applyFill="1" applyBorder="1" applyAlignment="1" applyProtection="1">
      <alignment horizontal="right" vertical="center"/>
    </xf>
    <xf numFmtId="4" fontId="5" fillId="2" borderId="2" xfId="0" applyNumberFormat="1" applyFont="1" applyFill="1" applyBorder="1" applyAlignment="1" applyProtection="1">
      <alignment horizontal="right" vertical="center"/>
    </xf>
    <xf numFmtId="49" fontId="22" fillId="0" borderId="3" xfId="1" applyNumberFormat="1" applyFont="1" applyFill="1" applyBorder="1" applyAlignment="1" applyProtection="1">
      <alignment horizontal="left" vertical="center" wrapText="1"/>
      <protection locked="0"/>
    </xf>
    <xf numFmtId="49" fontId="22" fillId="0" borderId="4" xfId="1" applyNumberFormat="1" applyFont="1" applyFill="1" applyBorder="1" applyAlignment="1" applyProtection="1">
      <alignment horizontal="left" vertical="center" wrapText="1"/>
      <protection locked="0"/>
    </xf>
    <xf numFmtId="49" fontId="22" fillId="0" borderId="8" xfId="1" applyNumberFormat="1" applyFont="1" applyFill="1" applyBorder="1" applyAlignment="1" applyProtection="1">
      <alignment horizontal="left" vertical="center" wrapText="1"/>
      <protection locked="0"/>
    </xf>
    <xf numFmtId="49" fontId="22" fillId="0" borderId="0" xfId="1" applyNumberFormat="1" applyFont="1" applyFill="1" applyBorder="1" applyAlignment="1" applyProtection="1">
      <alignment horizontal="left" vertical="center" wrapText="1"/>
      <protection locked="0"/>
    </xf>
    <xf numFmtId="49" fontId="22" fillId="0" borderId="38" xfId="1" applyNumberFormat="1" applyFont="1" applyFill="1" applyBorder="1" applyAlignment="1" applyProtection="1">
      <alignment horizontal="left" vertical="center" wrapText="1"/>
      <protection locked="0"/>
    </xf>
    <xf numFmtId="49" fontId="22" fillId="0" borderId="19" xfId="1" applyNumberFormat="1" applyFont="1" applyFill="1" applyBorder="1" applyAlignment="1" applyProtection="1">
      <alignment horizontal="left" vertical="center" wrapText="1"/>
      <protection locked="0"/>
    </xf>
    <xf numFmtId="0" fontId="12" fillId="5" borderId="17" xfId="0" applyFont="1" applyFill="1" applyBorder="1" applyAlignment="1" applyProtection="1">
      <alignment horizontal="center" vertical="center"/>
    </xf>
    <xf numFmtId="0" fontId="12" fillId="5" borderId="31" xfId="0" applyFont="1" applyFill="1" applyBorder="1" applyAlignment="1" applyProtection="1">
      <alignment horizontal="center" vertical="center"/>
    </xf>
    <xf numFmtId="3" fontId="11" fillId="5" borderId="54" xfId="1" applyNumberFormat="1" applyFont="1" applyFill="1" applyBorder="1" applyAlignment="1" applyProtection="1">
      <alignment horizontal="center" vertical="center" wrapText="1"/>
    </xf>
    <xf numFmtId="3" fontId="11" fillId="5" borderId="18" xfId="1" applyNumberFormat="1" applyFont="1" applyFill="1" applyBorder="1" applyAlignment="1" applyProtection="1">
      <alignment horizontal="center" vertical="center" wrapText="1"/>
    </xf>
    <xf numFmtId="0" fontId="12" fillId="5" borderId="18" xfId="0" applyFont="1" applyFill="1" applyBorder="1" applyAlignment="1" applyProtection="1">
      <alignment horizontal="center" vertical="center"/>
    </xf>
    <xf numFmtId="3" fontId="11" fillId="7" borderId="17" xfId="1" applyNumberFormat="1" applyFont="1" applyFill="1" applyBorder="1" applyAlignment="1" applyProtection="1">
      <alignment horizontal="left" vertical="center" wrapText="1"/>
    </xf>
    <xf numFmtId="3" fontId="11" fillId="7" borderId="31" xfId="1" applyNumberFormat="1" applyFont="1" applyFill="1" applyBorder="1" applyAlignment="1" applyProtection="1">
      <alignment horizontal="left" vertical="center" wrapText="1"/>
    </xf>
    <xf numFmtId="49" fontId="23" fillId="0" borderId="3" xfId="0" applyNumberFormat="1" applyFont="1" applyFill="1" applyBorder="1" applyAlignment="1" applyProtection="1">
      <alignment horizontal="left" vertical="center"/>
      <protection locked="0"/>
    </xf>
    <xf numFmtId="49" fontId="23" fillId="0" borderId="4" xfId="0" applyNumberFormat="1" applyFont="1" applyFill="1" applyBorder="1" applyAlignment="1" applyProtection="1">
      <alignment horizontal="left" vertical="center"/>
      <protection locked="0"/>
    </xf>
    <xf numFmtId="49" fontId="7" fillId="4" borderId="31" xfId="0" applyNumberFormat="1" applyFont="1" applyFill="1" applyBorder="1" applyAlignment="1" applyProtection="1">
      <alignment horizontal="center" vertical="center"/>
    </xf>
    <xf numFmtId="49" fontId="7" fillId="4" borderId="32" xfId="0" applyNumberFormat="1" applyFont="1" applyFill="1" applyBorder="1" applyAlignment="1" applyProtection="1">
      <alignment horizontal="center" vertical="center"/>
    </xf>
    <xf numFmtId="4" fontId="23" fillId="0" borderId="28" xfId="0" applyNumberFormat="1" applyFont="1" applyFill="1" applyBorder="1" applyAlignment="1" applyProtection="1">
      <alignment horizontal="center" vertical="center"/>
      <protection locked="0"/>
    </xf>
    <xf numFmtId="4" fontId="23" fillId="0" borderId="2" xfId="0" applyNumberFormat="1" applyFont="1" applyFill="1" applyBorder="1" applyAlignment="1" applyProtection="1">
      <alignment horizontal="center" vertical="center"/>
      <protection locked="0"/>
    </xf>
    <xf numFmtId="4" fontId="23" fillId="0" borderId="29" xfId="0" applyNumberFormat="1" applyFont="1" applyFill="1" applyBorder="1" applyAlignment="1" applyProtection="1">
      <alignment horizontal="center" vertical="center"/>
      <protection locked="0"/>
    </xf>
    <xf numFmtId="49" fontId="7" fillId="3" borderId="30" xfId="1" applyNumberFormat="1" applyFont="1" applyFill="1" applyBorder="1" applyAlignment="1" applyProtection="1">
      <alignment horizontal="center" vertical="center" wrapText="1"/>
    </xf>
    <xf numFmtId="49" fontId="7" fillId="3" borderId="37" xfId="1" applyNumberFormat="1" applyFont="1" applyFill="1" applyBorder="1" applyAlignment="1" applyProtection="1">
      <alignment horizontal="center" vertical="center" wrapText="1"/>
    </xf>
    <xf numFmtId="49" fontId="7" fillId="3" borderId="41" xfId="1" applyNumberFormat="1" applyFont="1" applyFill="1" applyBorder="1" applyAlignment="1" applyProtection="1">
      <alignment horizontal="center" vertical="center" wrapText="1"/>
    </xf>
    <xf numFmtId="49" fontId="7" fillId="4" borderId="18" xfId="0" applyNumberFormat="1" applyFont="1" applyFill="1" applyBorder="1" applyAlignment="1" applyProtection="1">
      <alignment horizontal="center" vertical="center"/>
    </xf>
    <xf numFmtId="49" fontId="7" fillId="4" borderId="37" xfId="0" applyNumberFormat="1" applyFont="1" applyFill="1" applyBorder="1" applyAlignment="1" applyProtection="1">
      <alignment horizontal="center" vertical="center"/>
    </xf>
    <xf numFmtId="49" fontId="7" fillId="4" borderId="41" xfId="0" applyNumberFormat="1" applyFont="1" applyFill="1" applyBorder="1" applyAlignment="1" applyProtection="1">
      <alignment horizontal="center" vertical="center"/>
    </xf>
    <xf numFmtId="4" fontId="5" fillId="2" borderId="28" xfId="0" applyNumberFormat="1" applyFont="1" applyFill="1" applyBorder="1" applyAlignment="1" applyProtection="1">
      <alignment horizontal="center" vertical="center"/>
    </xf>
    <xf numFmtId="4" fontId="5" fillId="2" borderId="2" xfId="0" applyNumberFormat="1" applyFont="1" applyFill="1" applyBorder="1" applyAlignment="1" applyProtection="1">
      <alignment horizontal="center" vertical="center"/>
    </xf>
    <xf numFmtId="4" fontId="5" fillId="2" borderId="29" xfId="0" applyNumberFormat="1" applyFont="1" applyFill="1" applyBorder="1" applyAlignment="1" applyProtection="1">
      <alignment horizontal="center" vertical="center"/>
    </xf>
    <xf numFmtId="4" fontId="5" fillId="2" borderId="5" xfId="0" applyNumberFormat="1" applyFont="1" applyFill="1" applyBorder="1" applyAlignment="1" applyProtection="1">
      <alignment horizontal="center" vertical="center"/>
    </xf>
    <xf numFmtId="4" fontId="12" fillId="2" borderId="28" xfId="0" applyNumberFormat="1" applyFont="1" applyFill="1" applyBorder="1" applyAlignment="1" applyProtection="1">
      <alignment horizontal="center" vertical="center"/>
    </xf>
    <xf numFmtId="4" fontId="12" fillId="2" borderId="2" xfId="0" applyNumberFormat="1" applyFont="1" applyFill="1" applyBorder="1" applyAlignment="1" applyProtection="1">
      <alignment horizontal="center" vertical="center"/>
    </xf>
    <xf numFmtId="4" fontId="12" fillId="2" borderId="29" xfId="0" applyNumberFormat="1" applyFont="1" applyFill="1" applyBorder="1" applyAlignment="1" applyProtection="1">
      <alignment horizontal="center" vertical="center"/>
    </xf>
    <xf numFmtId="4" fontId="4" fillId="2" borderId="57" xfId="1" applyNumberFormat="1" applyFont="1" applyFill="1" applyBorder="1" applyAlignment="1" applyProtection="1">
      <alignment horizontal="center" vertical="center" wrapText="1"/>
    </xf>
    <xf numFmtId="4" fontId="4" fillId="2" borderId="4" xfId="1" applyNumberFormat="1" applyFont="1" applyFill="1" applyBorder="1" applyAlignment="1" applyProtection="1">
      <alignment horizontal="center" vertical="center" wrapText="1"/>
    </xf>
    <xf numFmtId="4" fontId="4" fillId="2" borderId="33" xfId="1" applyNumberFormat="1" applyFont="1" applyFill="1" applyBorder="1" applyAlignment="1" applyProtection="1">
      <alignment horizontal="center" vertical="center" wrapText="1"/>
    </xf>
    <xf numFmtId="4" fontId="5" fillId="2" borderId="4" xfId="0" applyNumberFormat="1" applyFont="1" applyFill="1" applyBorder="1" applyAlignment="1" applyProtection="1">
      <alignment horizontal="center" vertical="center"/>
    </xf>
    <xf numFmtId="4" fontId="5" fillId="2" borderId="33" xfId="0" applyNumberFormat="1" applyFont="1" applyFill="1" applyBorder="1" applyAlignment="1" applyProtection="1">
      <alignment horizontal="center" vertical="center"/>
    </xf>
    <xf numFmtId="4" fontId="23" fillId="0" borderId="5" xfId="0" applyNumberFormat="1" applyFont="1" applyFill="1" applyBorder="1" applyAlignment="1" applyProtection="1">
      <alignment horizontal="center" vertical="center"/>
      <protection locked="0"/>
    </xf>
    <xf numFmtId="4" fontId="11" fillId="2" borderId="57" xfId="1" applyNumberFormat="1" applyFont="1" applyFill="1" applyBorder="1" applyAlignment="1" applyProtection="1">
      <alignment horizontal="center" vertical="center" wrapText="1"/>
    </xf>
    <xf numFmtId="4" fontId="11" fillId="2" borderId="4" xfId="1" applyNumberFormat="1" applyFont="1" applyFill="1" applyBorder="1" applyAlignment="1" applyProtection="1">
      <alignment horizontal="center" vertical="center" wrapText="1"/>
    </xf>
    <xf numFmtId="4" fontId="11" fillId="2" borderId="33" xfId="1" applyNumberFormat="1" applyFont="1" applyFill="1" applyBorder="1" applyAlignment="1" applyProtection="1">
      <alignment horizontal="center" vertical="center" wrapText="1"/>
    </xf>
    <xf numFmtId="4" fontId="11" fillId="2" borderId="57" xfId="0" applyNumberFormat="1" applyFont="1" applyFill="1" applyBorder="1" applyAlignment="1" applyProtection="1">
      <alignment horizontal="center" vertical="center" wrapText="1"/>
    </xf>
    <xf numFmtId="4" fontId="11" fillId="2" borderId="4" xfId="0" applyNumberFormat="1" applyFont="1" applyFill="1" applyBorder="1" applyAlignment="1" applyProtection="1">
      <alignment horizontal="center" vertical="center" wrapText="1"/>
    </xf>
    <xf numFmtId="4" fontId="11" fillId="2" borderId="33" xfId="0" applyNumberFormat="1" applyFont="1" applyFill="1" applyBorder="1" applyAlignment="1" applyProtection="1">
      <alignment horizontal="center" vertical="center" wrapText="1"/>
    </xf>
    <xf numFmtId="4" fontId="26" fillId="2" borderId="57" xfId="0" applyNumberFormat="1" applyFont="1" applyFill="1" applyBorder="1" applyAlignment="1" applyProtection="1">
      <alignment horizontal="center" vertical="center" wrapText="1"/>
    </xf>
    <xf numFmtId="4" fontId="26" fillId="2" borderId="4" xfId="0" applyNumberFormat="1" applyFont="1" applyFill="1" applyBorder="1" applyAlignment="1" applyProtection="1">
      <alignment horizontal="center" vertical="center" wrapText="1"/>
    </xf>
    <xf numFmtId="4" fontId="26" fillId="2" borderId="33" xfId="0" applyNumberFormat="1" applyFont="1" applyFill="1" applyBorder="1" applyAlignment="1" applyProtection="1">
      <alignment horizontal="center" vertical="center" wrapText="1"/>
    </xf>
    <xf numFmtId="49" fontId="21" fillId="0" borderId="0" xfId="0" applyNumberFormat="1" applyFont="1" applyAlignment="1" applyProtection="1">
      <alignment horizontal="left" vertical="center" wrapText="1"/>
      <protection locked="0"/>
    </xf>
    <xf numFmtId="49" fontId="5" fillId="7" borderId="38" xfId="0" applyNumberFormat="1" applyFont="1" applyFill="1" applyBorder="1" applyAlignment="1" applyProtection="1">
      <alignment horizontal="left" vertical="center" wrapText="1"/>
      <protection locked="0"/>
    </xf>
    <xf numFmtId="49" fontId="5" fillId="7" borderId="40" xfId="0" applyNumberFormat="1" applyFont="1" applyFill="1" applyBorder="1" applyAlignment="1" applyProtection="1">
      <alignment horizontal="left" vertical="center" wrapText="1"/>
      <protection locked="0"/>
    </xf>
    <xf numFmtId="49" fontId="5" fillId="7" borderId="3" xfId="0" applyNumberFormat="1" applyFont="1" applyFill="1" applyBorder="1" applyAlignment="1" applyProtection="1">
      <alignment horizontal="left" vertical="center" wrapText="1"/>
      <protection locked="0"/>
    </xf>
    <xf numFmtId="49" fontId="5" fillId="7" borderId="33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3" xfId="0" applyNumberFormat="1" applyFont="1" applyFill="1" applyBorder="1" applyAlignment="1" applyProtection="1">
      <alignment vertical="center"/>
      <protection locked="0"/>
    </xf>
    <xf numFmtId="49" fontId="5" fillId="0" borderId="33" xfId="0" applyNumberFormat="1" applyFont="1" applyFill="1" applyBorder="1" applyAlignment="1" applyProtection="1">
      <alignment vertical="center"/>
      <protection locked="0"/>
    </xf>
    <xf numFmtId="49" fontId="5" fillId="0" borderId="6" xfId="0" applyNumberFormat="1" applyFont="1" applyFill="1" applyBorder="1" applyAlignment="1" applyProtection="1">
      <alignment vertical="center"/>
      <protection locked="0"/>
    </xf>
    <xf numFmtId="49" fontId="5" fillId="0" borderId="34" xfId="0" applyNumberFormat="1" applyFont="1" applyFill="1" applyBorder="1" applyAlignment="1" applyProtection="1">
      <alignment vertical="center"/>
      <protection locked="0"/>
    </xf>
    <xf numFmtId="49" fontId="12" fillId="6" borderId="13" xfId="0" applyNumberFormat="1" applyFont="1" applyFill="1" applyBorder="1" applyAlignment="1" applyProtection="1">
      <alignment vertical="center"/>
      <protection locked="0"/>
    </xf>
    <xf numFmtId="49" fontId="12" fillId="6" borderId="15" xfId="0" applyNumberFormat="1" applyFont="1" applyFill="1" applyBorder="1" applyAlignment="1" applyProtection="1">
      <alignment vertical="center"/>
      <protection locked="0"/>
    </xf>
    <xf numFmtId="49" fontId="5" fillId="0" borderId="17" xfId="0" applyNumberFormat="1" applyFont="1" applyFill="1" applyBorder="1" applyAlignment="1" applyProtection="1">
      <alignment vertical="center"/>
      <protection locked="0"/>
    </xf>
    <xf numFmtId="49" fontId="5" fillId="0" borderId="32" xfId="0" applyNumberFormat="1" applyFont="1" applyFill="1" applyBorder="1" applyAlignment="1" applyProtection="1">
      <alignment vertical="center"/>
      <protection locked="0"/>
    </xf>
    <xf numFmtId="49" fontId="5" fillId="0" borderId="38" xfId="0" applyNumberFormat="1" applyFont="1" applyFill="1" applyBorder="1" applyAlignment="1" applyProtection="1">
      <alignment vertical="center"/>
      <protection locked="0"/>
    </xf>
    <xf numFmtId="49" fontId="5" fillId="0" borderId="40" xfId="0" applyNumberFormat="1" applyFont="1" applyFill="1" applyBorder="1" applyAlignment="1" applyProtection="1">
      <alignment vertical="center"/>
      <protection locked="0"/>
    </xf>
    <xf numFmtId="0" fontId="7" fillId="3" borderId="30" xfId="0" applyFont="1" applyFill="1" applyBorder="1" applyAlignment="1" applyProtection="1">
      <alignment horizontal="center" vertical="center"/>
    </xf>
    <xf numFmtId="0" fontId="7" fillId="3" borderId="37" xfId="0" applyFont="1" applyFill="1" applyBorder="1" applyAlignment="1" applyProtection="1">
      <alignment horizontal="center" vertical="center"/>
    </xf>
    <xf numFmtId="0" fontId="7" fillId="3" borderId="17" xfId="0" applyFont="1" applyFill="1" applyBorder="1" applyAlignment="1" applyProtection="1">
      <alignment horizontal="center" vertical="center"/>
    </xf>
    <xf numFmtId="0" fontId="7" fillId="4" borderId="30" xfId="0" applyFont="1" applyFill="1" applyBorder="1" applyAlignment="1" applyProtection="1">
      <alignment horizontal="center" vertical="center"/>
    </xf>
    <xf numFmtId="0" fontId="7" fillId="4" borderId="37" xfId="0" applyFont="1" applyFill="1" applyBorder="1" applyAlignment="1" applyProtection="1">
      <alignment horizontal="center" vertical="center"/>
    </xf>
    <xf numFmtId="0" fontId="7" fillId="4" borderId="17" xfId="0" applyFont="1" applyFill="1" applyBorder="1" applyAlignment="1" applyProtection="1">
      <alignment horizontal="center" vertical="center"/>
    </xf>
    <xf numFmtId="0" fontId="10" fillId="4" borderId="2" xfId="0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4" fontId="5" fillId="2" borderId="6" xfId="0" applyNumberFormat="1" applyFont="1" applyFill="1" applyBorder="1" applyAlignment="1" applyProtection="1">
      <alignment horizontal="right" vertical="center"/>
    </xf>
    <xf numFmtId="4" fontId="5" fillId="2" borderId="53" xfId="0" applyNumberFormat="1" applyFont="1" applyFill="1" applyBorder="1" applyAlignment="1" applyProtection="1">
      <alignment horizontal="right" vertical="center"/>
    </xf>
    <xf numFmtId="49" fontId="4" fillId="0" borderId="3" xfId="0" applyNumberFormat="1" applyFont="1" applyFill="1" applyBorder="1" applyAlignment="1" applyProtection="1">
      <alignment vertical="center"/>
      <protection locked="0"/>
    </xf>
    <xf numFmtId="49" fontId="4" fillId="0" borderId="33" xfId="0" applyNumberFormat="1" applyFont="1" applyFill="1" applyBorder="1" applyAlignment="1" applyProtection="1">
      <alignment vertical="center"/>
      <protection locked="0"/>
    </xf>
    <xf numFmtId="49" fontId="5" fillId="0" borderId="3" xfId="0" applyNumberFormat="1" applyFont="1" applyFill="1" applyBorder="1" applyAlignment="1" applyProtection="1">
      <alignment horizontal="left" vertical="center"/>
      <protection locked="0"/>
    </xf>
    <xf numFmtId="49" fontId="5" fillId="0" borderId="33" xfId="0" applyNumberFormat="1" applyFont="1" applyFill="1" applyBorder="1" applyAlignment="1" applyProtection="1">
      <alignment horizontal="left" vertical="center"/>
      <protection locked="0"/>
    </xf>
    <xf numFmtId="49" fontId="5" fillId="0" borderId="6" xfId="0" applyNumberFormat="1" applyFont="1" applyFill="1" applyBorder="1" applyAlignment="1" applyProtection="1">
      <alignment horizontal="left" vertical="center"/>
      <protection locked="0"/>
    </xf>
    <xf numFmtId="49" fontId="5" fillId="0" borderId="34" xfId="0" applyNumberFormat="1" applyFont="1" applyFill="1" applyBorder="1" applyAlignment="1" applyProtection="1">
      <alignment horizontal="left" vertical="center"/>
      <protection locked="0"/>
    </xf>
    <xf numFmtId="49" fontId="12" fillId="2" borderId="13" xfId="0" applyNumberFormat="1" applyFont="1" applyFill="1" applyBorder="1" applyAlignment="1" applyProtection="1">
      <alignment horizontal="left" vertical="center"/>
      <protection locked="0"/>
    </xf>
    <xf numFmtId="49" fontId="12" fillId="2" borderId="15" xfId="0" applyNumberFormat="1" applyFont="1" applyFill="1" applyBorder="1" applyAlignment="1" applyProtection="1">
      <alignment horizontal="left" vertical="center"/>
      <protection locked="0"/>
    </xf>
    <xf numFmtId="49" fontId="5" fillId="0" borderId="17" xfId="0" applyNumberFormat="1" applyFont="1" applyFill="1" applyBorder="1" applyAlignment="1" applyProtection="1">
      <alignment horizontal="left" vertical="center"/>
      <protection locked="0"/>
    </xf>
    <xf numFmtId="49" fontId="5" fillId="0" borderId="32" xfId="0" applyNumberFormat="1" applyFont="1" applyFill="1" applyBorder="1" applyAlignment="1" applyProtection="1">
      <alignment horizontal="left" vertical="center"/>
      <protection locked="0"/>
    </xf>
    <xf numFmtId="49" fontId="5" fillId="0" borderId="3" xfId="0" applyNumberFormat="1" applyFont="1" applyFill="1" applyBorder="1" applyAlignment="1" applyProtection="1">
      <alignment vertical="center" wrapText="1"/>
      <protection locked="0"/>
    </xf>
    <xf numFmtId="49" fontId="5" fillId="0" borderId="33" xfId="0" applyNumberFormat="1" applyFont="1" applyFill="1" applyBorder="1" applyAlignment="1" applyProtection="1">
      <alignment vertical="center" wrapText="1"/>
      <protection locked="0"/>
    </xf>
    <xf numFmtId="49" fontId="19" fillId="0" borderId="3" xfId="0" applyNumberFormat="1" applyFont="1" applyFill="1" applyBorder="1" applyAlignment="1" applyProtection="1">
      <alignment horizontal="left" vertical="center"/>
      <protection locked="0"/>
    </xf>
    <xf numFmtId="49" fontId="19" fillId="0" borderId="33" xfId="0" applyNumberFormat="1" applyFont="1" applyFill="1" applyBorder="1" applyAlignment="1" applyProtection="1">
      <alignment horizontal="left" vertical="center"/>
      <protection locked="0"/>
    </xf>
    <xf numFmtId="49" fontId="5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33" xfId="0" applyNumberFormat="1" applyFont="1" applyFill="1" applyBorder="1" applyAlignment="1" applyProtection="1">
      <alignment horizontal="left" vertical="center" wrapText="1"/>
      <protection locked="0"/>
    </xf>
    <xf numFmtId="49" fontId="12" fillId="2" borderId="13" xfId="0" applyNumberFormat="1" applyFont="1" applyFill="1" applyBorder="1" applyAlignment="1" applyProtection="1">
      <alignment vertical="center"/>
      <protection locked="0"/>
    </xf>
    <xf numFmtId="49" fontId="12" fillId="2" borderId="15" xfId="0" applyNumberFormat="1" applyFont="1" applyFill="1" applyBorder="1" applyAlignment="1" applyProtection="1">
      <alignment vertical="center"/>
      <protection locked="0"/>
    </xf>
    <xf numFmtId="49" fontId="11" fillId="6" borderId="13" xfId="1" applyNumberFormat="1" applyFont="1" applyFill="1" applyBorder="1" applyAlignment="1" applyProtection="1">
      <alignment horizontal="left" vertical="center"/>
      <protection locked="0"/>
    </xf>
    <xf numFmtId="49" fontId="11" fillId="6" borderId="15" xfId="1" applyNumberFormat="1" applyFont="1" applyFill="1" applyBorder="1" applyAlignment="1" applyProtection="1">
      <alignment horizontal="left" vertical="center"/>
      <protection locked="0"/>
    </xf>
    <xf numFmtId="49" fontId="18" fillId="7" borderId="17" xfId="1" applyNumberFormat="1" applyFont="1" applyFill="1" applyBorder="1" applyAlignment="1" applyProtection="1">
      <alignment horizontal="left" vertical="center" wrapText="1"/>
      <protection locked="0"/>
    </xf>
    <xf numFmtId="49" fontId="18" fillId="7" borderId="32" xfId="1" applyNumberFormat="1" applyFont="1" applyFill="1" applyBorder="1" applyAlignment="1" applyProtection="1">
      <alignment horizontal="left" vertical="center" wrapText="1"/>
      <protection locked="0"/>
    </xf>
    <xf numFmtId="49" fontId="4" fillId="0" borderId="3" xfId="1" applyNumberFormat="1" applyFont="1" applyFill="1" applyBorder="1" applyAlignment="1" applyProtection="1">
      <alignment horizontal="left" vertical="center"/>
      <protection locked="0"/>
    </xf>
    <xf numFmtId="49" fontId="4" fillId="0" borderId="33" xfId="1" applyNumberFormat="1" applyFont="1" applyFill="1" applyBorder="1" applyAlignment="1" applyProtection="1">
      <alignment horizontal="left" vertical="center"/>
      <protection locked="0"/>
    </xf>
    <xf numFmtId="49" fontId="12" fillId="6" borderId="23" xfId="0" applyNumberFormat="1" applyFont="1" applyFill="1" applyBorder="1" applyAlignment="1" applyProtection="1">
      <alignment horizontal="left" vertical="center"/>
      <protection locked="0"/>
    </xf>
    <xf numFmtId="49" fontId="12" fillId="6" borderId="15" xfId="0" applyNumberFormat="1" applyFont="1" applyFill="1" applyBorder="1" applyAlignment="1" applyProtection="1">
      <alignment horizontal="left" vertical="center"/>
      <protection locked="0"/>
    </xf>
    <xf numFmtId="49" fontId="11" fillId="2" borderId="9" xfId="0" applyNumberFormat="1" applyFont="1" applyFill="1" applyBorder="1" applyAlignment="1" applyProtection="1">
      <alignment horizontal="left" vertical="center"/>
      <protection locked="0"/>
    </xf>
    <xf numFmtId="49" fontId="11" fillId="2" borderId="49" xfId="0" applyNumberFormat="1" applyFont="1" applyFill="1" applyBorder="1" applyAlignment="1" applyProtection="1">
      <alignment horizontal="left" vertical="center"/>
      <protection locked="0"/>
    </xf>
    <xf numFmtId="49" fontId="7" fillId="3" borderId="0" xfId="0" applyNumberFormat="1" applyFont="1" applyFill="1" applyBorder="1" applyAlignment="1" applyProtection="1">
      <alignment horizontal="left" vertical="center"/>
    </xf>
    <xf numFmtId="49" fontId="4" fillId="0" borderId="0" xfId="1" applyNumberFormat="1" applyFont="1" applyBorder="1" applyAlignment="1" applyProtection="1">
      <alignment horizontal="left" vertical="center" wrapText="1"/>
      <protection locked="0"/>
    </xf>
    <xf numFmtId="49" fontId="11" fillId="0" borderId="0" xfId="1" applyNumberFormat="1" applyFont="1" applyBorder="1" applyAlignment="1" applyProtection="1">
      <alignment horizontal="left" vertical="center" wrapText="1"/>
      <protection locked="0"/>
    </xf>
    <xf numFmtId="49" fontId="11" fillId="0" borderId="0" xfId="1" applyNumberFormat="1" applyFont="1" applyBorder="1" applyAlignment="1" applyProtection="1">
      <alignment horizontal="left" vertical="center"/>
      <protection locked="0"/>
    </xf>
    <xf numFmtId="49" fontId="19" fillId="7" borderId="27" xfId="0" applyNumberFormat="1" applyFont="1" applyFill="1" applyBorder="1" applyAlignment="1" applyProtection="1">
      <alignment horizontal="left" vertical="center" wrapText="1"/>
      <protection locked="0"/>
    </xf>
    <xf numFmtId="49" fontId="19" fillId="7" borderId="62" xfId="0" applyNumberFormat="1" applyFont="1" applyFill="1" applyBorder="1" applyAlignment="1" applyProtection="1">
      <alignment horizontal="left" vertical="center" wrapText="1"/>
      <protection locked="0"/>
    </xf>
    <xf numFmtId="49" fontId="12" fillId="6" borderId="23" xfId="0" applyNumberFormat="1" applyFont="1" applyFill="1" applyBorder="1" applyAlignment="1" applyProtection="1">
      <alignment vertical="center"/>
      <protection locked="0"/>
    </xf>
    <xf numFmtId="49" fontId="19" fillId="7" borderId="3" xfId="0" applyNumberFormat="1" applyFont="1" applyFill="1" applyBorder="1" applyAlignment="1" applyProtection="1">
      <alignment horizontal="left" vertical="center" wrapText="1"/>
      <protection locked="0"/>
    </xf>
    <xf numFmtId="49" fontId="19" fillId="7" borderId="33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9" xfId="1" applyNumberFormat="1" applyFont="1" applyFill="1" applyBorder="1" applyAlignment="1" applyProtection="1">
      <alignment horizontal="left" vertical="center"/>
    </xf>
    <xf numFmtId="0" fontId="7" fillId="3" borderId="2" xfId="0" applyFont="1" applyFill="1" applyBorder="1" applyAlignment="1" applyProtection="1">
      <alignment horizontal="center" vertical="center"/>
    </xf>
    <xf numFmtId="0" fontId="7" fillId="4" borderId="2" xfId="0" applyFont="1" applyFill="1" applyBorder="1" applyAlignment="1" applyProtection="1">
      <alignment horizontal="center" vertical="center"/>
    </xf>
    <xf numFmtId="49" fontId="7" fillId="3" borderId="3" xfId="1" applyNumberFormat="1" applyFont="1" applyFill="1" applyBorder="1" applyAlignment="1" applyProtection="1">
      <alignment horizontal="center" vertical="center"/>
    </xf>
    <xf numFmtId="49" fontId="7" fillId="3" borderId="5" xfId="1" applyNumberFormat="1" applyFont="1" applyFill="1" applyBorder="1" applyAlignment="1" applyProtection="1">
      <alignment horizontal="center" vertical="center"/>
    </xf>
    <xf numFmtId="4" fontId="25" fillId="2" borderId="3" xfId="0" applyNumberFormat="1" applyFont="1" applyFill="1" applyBorder="1" applyAlignment="1" applyProtection="1">
      <alignment horizontal="right" vertical="top"/>
    </xf>
    <xf numFmtId="4" fontId="25" fillId="2" borderId="5" xfId="0" applyNumberFormat="1" applyFont="1" applyFill="1" applyBorder="1" applyAlignment="1" applyProtection="1">
      <alignment horizontal="right" vertical="top"/>
    </xf>
    <xf numFmtId="4" fontId="13" fillId="2" borderId="3" xfId="0" applyNumberFormat="1" applyFont="1" applyFill="1" applyBorder="1" applyAlignment="1" applyProtection="1">
      <alignment horizontal="right" vertical="center"/>
    </xf>
    <xf numFmtId="4" fontId="13" fillId="2" borderId="5" xfId="0" applyNumberFormat="1" applyFont="1" applyFill="1" applyBorder="1" applyAlignment="1" applyProtection="1">
      <alignment horizontal="right" vertical="center"/>
    </xf>
    <xf numFmtId="0" fontId="13" fillId="3" borderId="3" xfId="0" applyFont="1" applyFill="1" applyBorder="1" applyAlignment="1" applyProtection="1">
      <alignment horizontal="center" vertical="center"/>
    </xf>
    <xf numFmtId="0" fontId="13" fillId="3" borderId="5" xfId="0" applyFont="1" applyFill="1" applyBorder="1" applyAlignment="1" applyProtection="1">
      <alignment horizontal="center" vertical="center"/>
    </xf>
    <xf numFmtId="49" fontId="7" fillId="4" borderId="3" xfId="1" applyNumberFormat="1" applyFont="1" applyFill="1" applyBorder="1" applyAlignment="1" applyProtection="1">
      <alignment horizontal="center" vertical="center"/>
    </xf>
    <xf numFmtId="49" fontId="7" fillId="4" borderId="5" xfId="1" applyNumberFormat="1" applyFont="1" applyFill="1" applyBorder="1" applyAlignment="1" applyProtection="1">
      <alignment horizontal="center" vertical="center"/>
    </xf>
    <xf numFmtId="0" fontId="13" fillId="4" borderId="3" xfId="0" applyFont="1" applyFill="1" applyBorder="1" applyAlignment="1" applyProtection="1">
      <alignment horizontal="center" vertical="center"/>
    </xf>
    <xf numFmtId="0" fontId="13" fillId="4" borderId="5" xfId="0" applyFont="1" applyFill="1" applyBorder="1" applyAlignment="1" applyProtection="1">
      <alignment horizontal="center" vertical="center"/>
    </xf>
    <xf numFmtId="49" fontId="7" fillId="3" borderId="1" xfId="0" applyNumberFormat="1" applyFont="1" applyFill="1" applyBorder="1" applyAlignment="1" applyProtection="1">
      <alignment horizontal="center" vertical="center"/>
    </xf>
    <xf numFmtId="49" fontId="7" fillId="3" borderId="13" xfId="0" applyNumberFormat="1" applyFont="1" applyFill="1" applyBorder="1" applyAlignment="1" applyProtection="1">
      <alignment horizontal="center" vertical="center"/>
    </xf>
    <xf numFmtId="49" fontId="7" fillId="3" borderId="15" xfId="0" applyNumberFormat="1" applyFont="1" applyFill="1" applyBorder="1" applyAlignment="1" applyProtection="1">
      <alignment horizontal="center" vertical="center"/>
    </xf>
    <xf numFmtId="49" fontId="7" fillId="4" borderId="1" xfId="0" applyNumberFormat="1" applyFont="1" applyFill="1" applyBorder="1" applyAlignment="1" applyProtection="1">
      <alignment horizontal="center" vertical="center"/>
    </xf>
    <xf numFmtId="49" fontId="7" fillId="4" borderId="13" xfId="0" applyNumberFormat="1" applyFont="1" applyFill="1" applyBorder="1" applyAlignment="1" applyProtection="1">
      <alignment horizontal="center" vertical="center"/>
    </xf>
    <xf numFmtId="49" fontId="7" fillId="4" borderId="15" xfId="0" applyNumberFormat="1" applyFont="1" applyFill="1" applyBorder="1" applyAlignment="1" applyProtection="1">
      <alignment horizontal="center" vertical="center"/>
    </xf>
    <xf numFmtId="4" fontId="13" fillId="5" borderId="13" xfId="0" applyNumberFormat="1" applyFont="1" applyFill="1" applyBorder="1" applyAlignment="1" applyProtection="1">
      <alignment horizontal="left" vertical="center"/>
    </xf>
    <xf numFmtId="4" fontId="13" fillId="2" borderId="1" xfId="0" applyNumberFormat="1" applyFont="1" applyFill="1" applyBorder="1" applyAlignment="1" applyProtection="1">
      <alignment horizontal="center" vertical="center"/>
    </xf>
    <xf numFmtId="4" fontId="13" fillId="2" borderId="13" xfId="0" applyNumberFormat="1" applyFont="1" applyFill="1" applyBorder="1" applyAlignment="1" applyProtection="1">
      <alignment horizontal="center" vertical="center"/>
    </xf>
    <xf numFmtId="4" fontId="13" fillId="2" borderId="15" xfId="0" applyNumberFormat="1" applyFont="1" applyFill="1" applyBorder="1" applyAlignment="1" applyProtection="1">
      <alignment horizontal="center" vertical="center"/>
    </xf>
    <xf numFmtId="0" fontId="7" fillId="5" borderId="13" xfId="0" applyFont="1" applyFill="1" applyBorder="1" applyAlignment="1" applyProtection="1">
      <alignment horizontal="left" vertical="center" wrapText="1"/>
    </xf>
    <xf numFmtId="49" fontId="13" fillId="5" borderId="13" xfId="0" applyNumberFormat="1" applyFont="1" applyFill="1" applyBorder="1" applyAlignment="1" applyProtection="1">
      <alignment horizontal="left" vertical="center"/>
    </xf>
    <xf numFmtId="49" fontId="13" fillId="5" borderId="15" xfId="0" applyNumberFormat="1" applyFont="1" applyFill="1" applyBorder="1" applyAlignment="1" applyProtection="1">
      <alignment horizontal="left" vertical="center"/>
    </xf>
    <xf numFmtId="4" fontId="7" fillId="2" borderId="1" xfId="0" applyNumberFormat="1" applyFont="1" applyFill="1" applyBorder="1" applyAlignment="1" applyProtection="1">
      <alignment horizontal="center" vertical="center"/>
    </xf>
    <xf numFmtId="4" fontId="7" fillId="2" borderId="13" xfId="0" applyNumberFormat="1" applyFont="1" applyFill="1" applyBorder="1" applyAlignment="1" applyProtection="1">
      <alignment horizontal="center" vertical="center"/>
    </xf>
    <xf numFmtId="4" fontId="7" fillId="2" borderId="15" xfId="0" applyNumberFormat="1" applyFont="1" applyFill="1" applyBorder="1" applyAlignment="1" applyProtection="1">
      <alignment horizontal="center" vertical="center"/>
    </xf>
    <xf numFmtId="0" fontId="7" fillId="3" borderId="41" xfId="0" applyFont="1" applyFill="1" applyBorder="1" applyAlignment="1" applyProtection="1">
      <alignment horizontal="center" vertical="center"/>
    </xf>
    <xf numFmtId="0" fontId="7" fillId="4" borderId="41" xfId="0" applyFont="1" applyFill="1" applyBorder="1" applyAlignment="1" applyProtection="1">
      <alignment horizontal="center" vertical="center"/>
    </xf>
    <xf numFmtId="49" fontId="8" fillId="0" borderId="0" xfId="0" applyNumberFormat="1" applyFont="1" applyAlignment="1" applyProtection="1">
      <alignment horizontal="left" vertical="center" wrapText="1"/>
      <protection locked="0"/>
    </xf>
    <xf numFmtId="49" fontId="4" fillId="5" borderId="3" xfId="0" applyNumberFormat="1" applyFont="1" applyFill="1" applyBorder="1" applyAlignment="1" applyProtection="1">
      <alignment vertical="center"/>
    </xf>
    <xf numFmtId="49" fontId="4" fillId="5" borderId="4" xfId="0" applyNumberFormat="1" applyFont="1" applyFill="1" applyBorder="1" applyAlignment="1" applyProtection="1">
      <alignment vertical="center"/>
    </xf>
    <xf numFmtId="49" fontId="4" fillId="5" borderId="3" xfId="0" applyNumberFormat="1" applyFont="1" applyFill="1" applyBorder="1" applyAlignment="1" applyProtection="1">
      <alignment horizontal="left" vertical="center"/>
    </xf>
    <xf numFmtId="49" fontId="4" fillId="5" borderId="4" xfId="0" applyNumberFormat="1" applyFont="1" applyFill="1" applyBorder="1" applyAlignment="1" applyProtection="1">
      <alignment horizontal="left" vertical="center"/>
    </xf>
    <xf numFmtId="49" fontId="4" fillId="5" borderId="3" xfId="0" applyNumberFormat="1" applyFont="1" applyFill="1" applyBorder="1" applyAlignment="1" applyProtection="1">
      <alignment horizontal="left" vertical="center" wrapText="1"/>
    </xf>
    <xf numFmtId="49" fontId="4" fillId="5" borderId="4" xfId="0" applyNumberFormat="1" applyFont="1" applyFill="1" applyBorder="1" applyAlignment="1" applyProtection="1">
      <alignment horizontal="left" vertical="center" wrapText="1"/>
    </xf>
    <xf numFmtId="49" fontId="14" fillId="5" borderId="7" xfId="0" applyNumberFormat="1" applyFont="1" applyFill="1" applyBorder="1" applyAlignment="1" applyProtection="1">
      <alignment horizontal="left" vertical="center" wrapText="1"/>
      <protection locked="0"/>
    </xf>
    <xf numFmtId="49" fontId="14" fillId="5" borderId="34" xfId="0" applyNumberFormat="1" applyFont="1" applyFill="1" applyBorder="1" applyAlignment="1" applyProtection="1">
      <alignment horizontal="left" vertical="center" wrapText="1"/>
      <protection locked="0"/>
    </xf>
    <xf numFmtId="4" fontId="7" fillId="3" borderId="66" xfId="0" applyNumberFormat="1" applyFont="1" applyFill="1" applyBorder="1" applyAlignment="1" applyProtection="1">
      <alignment horizontal="center" vertical="center" wrapText="1"/>
    </xf>
    <xf numFmtId="4" fontId="7" fillId="4" borderId="66" xfId="0" applyNumberFormat="1" applyFont="1" applyFill="1" applyBorder="1" applyAlignment="1" applyProtection="1">
      <alignment horizontal="center" vertical="center" wrapText="1"/>
    </xf>
    <xf numFmtId="49" fontId="12" fillId="5" borderId="67" xfId="0" applyNumberFormat="1" applyFont="1" applyFill="1" applyBorder="1" applyAlignment="1" applyProtection="1">
      <alignment horizontal="center" vertical="center" wrapText="1"/>
    </xf>
    <xf numFmtId="49" fontId="12" fillId="5" borderId="68" xfId="0" applyNumberFormat="1" applyFont="1" applyFill="1" applyBorder="1" applyAlignment="1" applyProtection="1">
      <alignment horizontal="center" vertical="center" wrapText="1"/>
    </xf>
    <xf numFmtId="49" fontId="12" fillId="5" borderId="69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49" fontId="4" fillId="0" borderId="3" xfId="0" applyNumberFormat="1" applyFont="1" applyFill="1" applyBorder="1" applyAlignment="1" applyProtection="1">
      <alignment horizontal="left" vertical="center"/>
      <protection locked="0"/>
    </xf>
    <xf numFmtId="49" fontId="4" fillId="0" borderId="4" xfId="0" applyNumberFormat="1" applyFont="1" applyFill="1" applyBorder="1" applyAlignment="1" applyProtection="1">
      <alignment horizontal="left" vertical="center"/>
      <protection locked="0"/>
    </xf>
    <xf numFmtId="49" fontId="14" fillId="5" borderId="17" xfId="0" applyNumberFormat="1" applyFont="1" applyFill="1" applyBorder="1" applyAlignment="1" applyProtection="1">
      <alignment vertical="center"/>
    </xf>
    <xf numFmtId="49" fontId="14" fillId="5" borderId="31" xfId="0" applyNumberFormat="1" applyFont="1" applyFill="1" applyBorder="1" applyAlignment="1" applyProtection="1">
      <alignment vertical="center"/>
    </xf>
    <xf numFmtId="0" fontId="13" fillId="5" borderId="58" xfId="0" applyFont="1" applyFill="1" applyBorder="1" applyAlignment="1" applyProtection="1">
      <alignment horizontal="center" vertical="center"/>
      <protection locked="0"/>
    </xf>
    <xf numFmtId="0" fontId="13" fillId="5" borderId="20" xfId="0" applyFont="1" applyFill="1" applyBorder="1" applyAlignment="1" applyProtection="1">
      <alignment horizontal="center" vertical="center"/>
      <protection locked="0"/>
    </xf>
    <xf numFmtId="0" fontId="13" fillId="5" borderId="59" xfId="0" applyFont="1" applyFill="1" applyBorder="1" applyAlignment="1" applyProtection="1">
      <alignment horizontal="center" vertical="center"/>
      <protection locked="0"/>
    </xf>
    <xf numFmtId="0" fontId="13" fillId="5" borderId="52" xfId="0" applyFont="1" applyFill="1" applyBorder="1" applyAlignment="1" applyProtection="1">
      <alignment horizontal="center" vertical="center"/>
      <protection locked="0"/>
    </xf>
    <xf numFmtId="0" fontId="13" fillId="5" borderId="9" xfId="0" applyFont="1" applyFill="1" applyBorder="1" applyAlignment="1" applyProtection="1">
      <alignment horizontal="center" vertical="center"/>
      <protection locked="0"/>
    </xf>
    <xf numFmtId="0" fontId="13" fillId="5" borderId="49" xfId="0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</xf>
    <xf numFmtId="49" fontId="11" fillId="5" borderId="9" xfId="0" applyNumberFormat="1" applyFont="1" applyFill="1" applyBorder="1" applyAlignment="1" applyProtection="1">
      <alignment horizontal="left" vertical="center" wrapText="1"/>
    </xf>
    <xf numFmtId="49" fontId="4" fillId="5" borderId="17" xfId="0" applyNumberFormat="1" applyFont="1" applyFill="1" applyBorder="1" applyAlignment="1" applyProtection="1">
      <alignment horizontal="left" vertical="center"/>
    </xf>
    <xf numFmtId="49" fontId="4" fillId="5" borderId="31" xfId="0" applyNumberFormat="1" applyFont="1" applyFill="1" applyBorder="1" applyAlignment="1" applyProtection="1">
      <alignment horizontal="left" vertical="center"/>
    </xf>
    <xf numFmtId="0" fontId="5" fillId="0" borderId="0" xfId="0" applyFont="1" applyAlignment="1" applyProtection="1">
      <alignment horizontal="left"/>
    </xf>
    <xf numFmtId="49" fontId="7" fillId="5" borderId="13" xfId="0" applyNumberFormat="1" applyFont="1" applyFill="1" applyBorder="1" applyAlignment="1" applyProtection="1">
      <alignment horizontal="left" vertical="center" wrapText="1"/>
    </xf>
    <xf numFmtId="49" fontId="14" fillId="5" borderId="3" xfId="0" applyNumberFormat="1" applyFont="1" applyFill="1" applyBorder="1" applyAlignment="1" applyProtection="1">
      <alignment vertical="center" wrapText="1"/>
      <protection locked="0"/>
    </xf>
    <xf numFmtId="49" fontId="4" fillId="5" borderId="4" xfId="0" applyNumberFormat="1" applyFont="1" applyFill="1" applyBorder="1" applyAlignment="1" applyProtection="1">
      <alignment vertical="center" wrapText="1"/>
      <protection locked="0"/>
    </xf>
    <xf numFmtId="49" fontId="4" fillId="0" borderId="4" xfId="0" applyNumberFormat="1" applyFont="1" applyFill="1" applyBorder="1" applyAlignment="1" applyProtection="1">
      <alignment vertical="center"/>
      <protection locked="0"/>
    </xf>
    <xf numFmtId="3" fontId="11" fillId="4" borderId="12" xfId="1" applyNumberFormat="1" applyFont="1" applyFill="1" applyBorder="1" applyAlignment="1" applyProtection="1">
      <alignment horizontal="left" vertical="center" wrapText="1"/>
    </xf>
    <xf numFmtId="3" fontId="11" fillId="4" borderId="16" xfId="1" applyNumberFormat="1" applyFont="1" applyFill="1" applyBorder="1" applyAlignment="1" applyProtection="1">
      <alignment horizontal="left" vertical="center" wrapText="1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</xf>
    <xf numFmtId="4" fontId="5" fillId="2" borderId="12" xfId="0" applyNumberFormat="1" applyFont="1" applyFill="1" applyBorder="1" applyAlignment="1" applyProtection="1">
      <alignment horizontal="right" vertical="center"/>
    </xf>
    <xf numFmtId="4" fontId="5" fillId="2" borderId="16" xfId="0" applyNumberFormat="1" applyFont="1" applyFill="1" applyBorder="1" applyAlignment="1" applyProtection="1">
      <alignment horizontal="right" vertical="center"/>
    </xf>
    <xf numFmtId="3" fontId="11" fillId="3" borderId="12" xfId="1" applyNumberFormat="1" applyFont="1" applyFill="1" applyBorder="1" applyAlignment="1" applyProtection="1">
      <alignment horizontal="left" vertical="center" wrapText="1"/>
    </xf>
    <xf numFmtId="3" fontId="11" fillId="3" borderId="16" xfId="1" applyNumberFormat="1" applyFont="1" applyFill="1" applyBorder="1" applyAlignment="1" applyProtection="1">
      <alignment horizontal="left" vertical="center" wrapText="1"/>
    </xf>
    <xf numFmtId="49" fontId="20" fillId="0" borderId="0" xfId="1" applyNumberFormat="1" applyFont="1" applyFill="1" applyBorder="1" applyAlignment="1" applyProtection="1">
      <alignment horizontal="center" vertical="center"/>
    </xf>
  </cellXfs>
  <cellStyles count="2">
    <cellStyle name="Normální" xfId="0" builtinId="0"/>
    <cellStyle name="Normální 2" xfId="1" xr:uid="{3FAE83E4-D3B3-4CFD-9616-19D7B855D5FF}"/>
  </cellStyles>
  <dxfs count="169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charset val="238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alignment horizontal="right" vertical="top" textRotation="0" wrapText="0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alignment horizontal="right" vertical="top" textRotation="0" wrapText="0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alignment horizontal="right" vertical="top" textRotation="0" wrapText="0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alignment horizontal="right" vertical="top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alignment horizontal="right" vertical="top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19" formatCode="dd/mm/yyyy"/>
      <alignment horizontal="left" vertical="top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30" formatCode="@"/>
      <alignment horizontal="center" vertical="top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30" formatCode="@"/>
      <alignment horizontal="left" vertical="top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30" formatCode="@"/>
      <alignment horizontal="left" vertical="top" textRotation="0" wrapText="0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30" formatCode="@"/>
      <alignment horizontal="left" vertical="top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30" formatCode="@"/>
      <alignment horizontal="left" vertical="top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0" formatCode="General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hair">
          <color indexed="64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charset val="238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0" tint="-4.9989318521683403E-2"/>
        </patternFill>
      </fill>
      <protection hidden="0"/>
    </dxf>
    <dxf>
      <border outline="0">
        <top style="hair">
          <color rgb="FF000000"/>
        </top>
        <bottom style="hair">
          <color rgb="FF000000"/>
        </bottom>
      </border>
    </dxf>
    <dxf>
      <numFmt numFmtId="4" formatCode="#,##0.00"/>
      <protection locked="0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charset val="238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border outline="0">
        <top style="hair">
          <color rgb="FF000000"/>
        </top>
        <bottom style="hair">
          <color rgb="FF000000"/>
        </bottom>
      </border>
    </dxf>
    <dxf>
      <numFmt numFmtId="4" formatCode="#,##0.00"/>
      <protection locked="0" hidden="0"/>
    </dxf>
    <dxf>
      <protection locked="1" hidden="0"/>
    </dxf>
    <dxf>
      <font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hair">
          <color indexed="64"/>
        </right>
        <top/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border outline="0">
        <top style="hair">
          <color rgb="FF000000"/>
        </top>
        <bottom style="hair">
          <color rgb="FF000000"/>
        </bottom>
      </border>
    </dxf>
    <dxf>
      <fill>
        <patternFill patternType="none">
          <fgColor indexed="64"/>
          <bgColor auto="1"/>
        </patternFill>
      </fill>
      <protection locked="0" hidden="0"/>
    </dxf>
    <dxf>
      <protection locked="1" hidden="0"/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 patternType="solid"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 patternType="solid"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</dxf>
  </dxfs>
  <tableStyles count="1" defaultTableStyle="TableStyleMedium2" defaultPivotStyle="PivotStyleLight16">
    <tableStyle name="Šedé pruhy" pivot="0" count="1" xr9:uid="{62B3E6BF-9139-4AEC-BC77-114759429D62}">
      <tableStyleElement type="secondRowStripe" dxfId="168"/>
    </tableStyle>
  </tableStyles>
  <colors>
    <mruColors>
      <color rgb="FFFF0000"/>
      <color rgb="FFFFCCFF"/>
      <color rgb="FF0000FF"/>
      <color rgb="FF009900"/>
      <color rgb="FFFF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414AC3D-7438-4224-A1D7-FDD321E9BB71}" name="Naklady" displayName="Naklady" ref="D18:L88" totalsRowShown="0" headerRowDxfId="106" dataDxfId="105" tableBorderDxfId="104">
  <tableColumns count="9">
    <tableColumn id="1" xr3:uid="{492B5506-A00A-4A97-8DCF-AB905752CC65}" name="Bez DPH 2023" dataDxfId="103"/>
    <tableColumn id="2" xr3:uid="{8996BAB4-6363-4020-AFCB-DE14D27C14D1}" name="DPH 2023" dataDxfId="102"/>
    <tableColumn id="3" xr3:uid="{9CB442ED-4A31-4D8E-8275-CBE247F06569}" name="Celkem 2023" dataDxfId="101">
      <calculatedColumnFormula>SUM(D19:E19)</calculatedColumnFormula>
    </tableColumn>
    <tableColumn id="7" xr3:uid="{3A55D26A-7091-4F7A-B49C-EFB6BCD55B9A}" name="Z toho čerpáno z dotace 2023" dataDxfId="100"/>
    <tableColumn id="10" xr3:uid="{AB6BBB67-1231-4B0F-BA5F-AD57E512261E}" name="Bez DPH 2024" dataDxfId="99"/>
    <tableColumn id="9" xr3:uid="{E6323F56-1A13-43E6-980E-0431411016B8}" name="DPH 2024" dataDxfId="98"/>
    <tableColumn id="8" xr3:uid="{ABE3A4DE-078A-4021-9541-33BCD58E72A3}" name="Celkem 2024" dataDxfId="97"/>
    <tableColumn id="4" xr3:uid="{323C17B3-DB3A-45C7-8D5B-B90D6980907C}" name="Z toho čerpáno z dotace 2024" dataDxfId="96"/>
    <tableColumn id="6" xr3:uid="{206F8180-AC96-4048-81D0-3550C6B41450}" name="Kontrola 1" dataDxfId="95">
      <calculatedColumnFormula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EE40657-3608-4AED-B3F1-0E06AEB55B3F}" name="Tabulka10579" displayName="Tabulka10579" ref="D3:F27" totalsRowShown="0" headerRowDxfId="92" dataDxfId="91" tableBorderDxfId="90">
  <tableColumns count="3">
    <tableColumn id="1" xr3:uid="{BA5FFBA8-7B99-479E-B043-BE22FB3EDCD6}" name="Bez DPH" dataDxfId="89"/>
    <tableColumn id="2" xr3:uid="{92C46F2C-CC4C-4B34-A970-F49FC27992F5}" name="DPH" dataDxfId="88"/>
    <tableColumn id="3" xr3:uid="{EBE3FA13-A50E-44FA-ABAB-5B5CB6EECF91}" name="Celkem" dataDxfId="87">
      <calculatedColumnFormula>SUM(D4:E4)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35C7283-B45A-49E4-9588-8085363069DF}" name="Tabulka105792" displayName="Tabulka105792" ref="G3:I27" totalsRowCount="1" headerRowDxfId="86" dataDxfId="85" totalsRowDxfId="83" tableBorderDxfId="84">
  <tableColumns count="3">
    <tableColumn id="1" xr3:uid="{8DDE5061-58E5-4F47-A387-DF78EB7FCF2A}" name="Bez DPH" dataDxfId="82" totalsRowDxfId="81"/>
    <tableColumn id="2" xr3:uid="{B83F6DC3-68E0-43E0-85F2-9C3B081E50FD}" name="DPH" dataDxfId="80" totalsRowDxfId="79"/>
    <tableColumn id="3" xr3:uid="{468B7E09-F4F0-444E-BBA6-28C61421F3C8}" name="Celkem" totalsRowFunction="custom" dataDxfId="78" totalsRowDxfId="77">
      <calculatedColumnFormula>SUM(G4:H4)</calculatedColumnFormula>
      <totalsRowFormula>SUM(Tabulka105792[[#Totals],[Bez DPH]:[DPH]])</totalsRowFormula>
    </tableColumn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E904395-C735-41C0-B0AC-55B881E80BE9}" name="Seznam_dokladu" displayName="Seznam_dokladu" ref="A26:M526" totalsRowShown="0" headerRowDxfId="76" dataDxfId="74" headerRowBorderDxfId="75" tableBorderDxfId="73">
  <autoFilter ref="A26:M526" xr:uid="{4F0D77C3-7776-401D-B228-756CA256854D}"/>
  <tableColumns count="13">
    <tableColumn id="1" xr3:uid="{622641F3-BD00-4275-B307-2377880F49C6}" name="Č." dataDxfId="72">
      <calculatedColumnFormula>ROW()-26</calculatedColumnFormula>
    </tableColumn>
    <tableColumn id="2" xr3:uid="{8AFD6985-9252-4C49-BED3-C6EB8F6A29D2}" name="Číslo účetního dokladu_x000a_(nikoli č. pořadové)" dataDxfId="71"/>
    <tableColumn id="3" xr3:uid="{045B0A7C-A152-42E6-B58A-8CC320184352}" name="Druh prvotního dokladu (faktura, prac. sml., DPP/DPČ, sml. o dílo ad.)" dataDxfId="70"/>
    <tableColumn id="4" xr3:uid="{010B2EC4-B074-4CCD-8A06-2B5B2DBD7EA3}" name="Dodavatel / zaměstnanec_x000a_(komu bylo hrazeno)" dataDxfId="69"/>
    <tableColumn id="6" xr3:uid="{28CFFE54-37B0-405A-9F51-660B7E08C1F5}" name="Účel_x000a_(za co bylo hrazeno, předmět plnění)" dataDxfId="68"/>
    <tableColumn id="7" xr3:uid="{69AD97BE-1774-43FA-85B2-849F1C30185D}" name="Kód položky struktury dotace_x000a_(I / II / III)" dataDxfId="67"/>
    <tableColumn id="8" xr3:uid="{0CF55A1B-AC07-461F-BD8E-F213FA0AF21E}" name="Datum úhrady_x000a_(datum odečtení z účtu)" dataDxfId="66"/>
    <tableColumn id="9" xr3:uid="{B8C9E387-D6B7-4076-AC70-123D6E9DF15D}" name="Částka bez DPH" dataDxfId="65"/>
    <tableColumn id="10" xr3:uid="{5B70AFEC-F059-41D6-BEB4-088F1B574E5A}" name="DPH" dataDxfId="64"/>
    <tableColumn id="5" xr3:uid="{928DBFD8-BA9F-4770-A53B-9AFBB0300DB6}" name="Částka celkem" dataDxfId="63">
      <calculatedColumnFormula>SUM(Seznam_dokladu[[#This Row],[Částka bez DPH]:[DPH]])</calculatedColumnFormula>
    </tableColumn>
    <tableColumn id="13" xr3:uid="{8A1774A4-2ED0-4EEC-B71E-34EFFF70FEC2}" name="Hrazeno z dotace 2023" dataDxfId="62"/>
    <tableColumn id="11" xr3:uid="{2E3AE4E6-F1C7-491C-9833-7E6A83F9BCE5}" name="Hrazeno z dotace 2024" dataDxfId="61"/>
    <tableColumn id="12" xr3:uid="{BAEC398D-29EB-44F7-BDF5-AD09210665E6}" name="Kontrola" dataDxfId="60">
      <calculatedColumnFormula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calculatedColumnFormula>
    </tableColumn>
  </tableColumns>
  <tableStyleInfo name="Šedé pruhy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9775E-115D-4710-87D2-A9AB58B77697}">
  <dimension ref="A1:L37"/>
  <sheetViews>
    <sheetView showGridLines="0" zoomScale="63" zoomScaleNormal="100" workbookViewId="0">
      <selection activeCell="I3" sqref="I3"/>
    </sheetView>
  </sheetViews>
  <sheetFormatPr defaultColWidth="9.140625" defaultRowHeight="14.25" x14ac:dyDescent="0.25"/>
  <cols>
    <col min="1" max="1" width="4.85546875" style="164" customWidth="1"/>
    <col min="2" max="2" width="27.5703125" style="180" customWidth="1"/>
    <col min="3" max="3" width="33.5703125" style="177" customWidth="1"/>
    <col min="4" max="4" width="22" style="181" customWidth="1"/>
    <col min="5" max="5" width="21.5703125" style="181" customWidth="1"/>
    <col min="6" max="6" width="31.28515625" style="181" customWidth="1"/>
    <col min="7" max="7" width="24.42578125" style="182" customWidth="1"/>
    <col min="8" max="8" width="24.5703125" style="149" customWidth="1"/>
    <col min="9" max="9" width="43.28515625" style="149" customWidth="1"/>
    <col min="10" max="10" width="25.7109375" style="149" customWidth="1"/>
    <col min="11" max="16384" width="9.140625" style="149"/>
  </cols>
  <sheetData>
    <row r="1" spans="1:9" ht="20.25" x14ac:dyDescent="0.25">
      <c r="A1" s="162"/>
      <c r="B1" s="162" t="s">
        <v>179</v>
      </c>
      <c r="C1" s="163"/>
      <c r="D1" s="39"/>
      <c r="E1" s="39"/>
      <c r="F1" s="39"/>
      <c r="G1" s="77"/>
    </row>
    <row r="2" spans="1:9" x14ac:dyDescent="0.25">
      <c r="B2" s="165"/>
      <c r="C2" s="166"/>
      <c r="D2" s="39"/>
      <c r="E2" s="39"/>
      <c r="F2" s="39"/>
      <c r="G2" s="167"/>
    </row>
    <row r="3" spans="1:9" ht="33" customHeight="1" x14ac:dyDescent="0.25">
      <c r="A3" s="168"/>
      <c r="B3" s="240" t="s">
        <v>127</v>
      </c>
      <c r="C3" s="310" t="s">
        <v>200</v>
      </c>
      <c r="D3" s="311"/>
      <c r="E3" s="311"/>
      <c r="F3" s="311"/>
      <c r="G3" s="311"/>
      <c r="H3" s="311"/>
      <c r="I3" s="169"/>
    </row>
    <row r="4" spans="1:9" ht="20.100000000000001" customHeight="1" x14ac:dyDescent="0.25">
      <c r="B4" s="241" t="s">
        <v>201</v>
      </c>
      <c r="C4" s="299" t="s">
        <v>126</v>
      </c>
      <c r="D4" s="300"/>
      <c r="E4" s="300"/>
      <c r="F4" s="300"/>
      <c r="G4" s="300"/>
      <c r="H4" s="300"/>
    </row>
    <row r="5" spans="1:9" ht="20.100000000000001" customHeight="1" x14ac:dyDescent="0.25">
      <c r="A5" s="168"/>
      <c r="B5" s="241" t="s">
        <v>11</v>
      </c>
      <c r="C5" s="299" t="s">
        <v>126</v>
      </c>
      <c r="D5" s="300"/>
      <c r="E5" s="300"/>
      <c r="F5" s="300"/>
      <c r="G5" s="300"/>
      <c r="H5" s="300"/>
      <c r="I5" s="169"/>
    </row>
    <row r="6" spans="1:9" ht="25.5" x14ac:dyDescent="0.25">
      <c r="A6" s="170"/>
      <c r="B6" s="241" t="s">
        <v>153</v>
      </c>
      <c r="C6" s="312" t="s">
        <v>4</v>
      </c>
      <c r="D6" s="313"/>
      <c r="E6" s="313"/>
      <c r="F6" s="313"/>
      <c r="G6" s="313"/>
      <c r="H6" s="313"/>
      <c r="I6" s="169"/>
    </row>
    <row r="7" spans="1:9" ht="20.100000000000001" customHeight="1" x14ac:dyDescent="0.25">
      <c r="A7" s="168"/>
      <c r="B7" s="241" t="s">
        <v>12</v>
      </c>
      <c r="C7" s="299" t="s">
        <v>126</v>
      </c>
      <c r="D7" s="300"/>
      <c r="E7" s="300"/>
      <c r="F7" s="300"/>
      <c r="G7" s="300"/>
      <c r="H7" s="300"/>
      <c r="I7" s="169"/>
    </row>
    <row r="8" spans="1:9" ht="20.100000000000001" customHeight="1" x14ac:dyDescent="0.25">
      <c r="A8" s="168"/>
      <c r="B8" s="241" t="s">
        <v>13</v>
      </c>
      <c r="C8" s="299" t="s">
        <v>214</v>
      </c>
      <c r="D8" s="300"/>
      <c r="E8" s="300"/>
      <c r="F8" s="300"/>
      <c r="G8" s="300"/>
      <c r="H8" s="300"/>
      <c r="I8" s="169"/>
    </row>
    <row r="9" spans="1:9" ht="20.100000000000001" customHeight="1" x14ac:dyDescent="0.25">
      <c r="B9" s="241" t="s">
        <v>131</v>
      </c>
      <c r="C9" s="301" t="s">
        <v>126</v>
      </c>
      <c r="D9" s="302"/>
      <c r="E9" s="302"/>
      <c r="F9" s="302"/>
      <c r="G9" s="302"/>
      <c r="H9" s="302"/>
      <c r="I9" s="169"/>
    </row>
    <row r="10" spans="1:9" ht="25.5" x14ac:dyDescent="0.25">
      <c r="B10" s="242" t="s">
        <v>128</v>
      </c>
      <c r="C10" s="303" t="s">
        <v>126</v>
      </c>
      <c r="D10" s="304"/>
      <c r="E10" s="304"/>
      <c r="F10" s="304"/>
      <c r="G10" s="304"/>
      <c r="H10" s="304"/>
      <c r="I10" s="169"/>
    </row>
    <row r="11" spans="1:9" ht="15" x14ac:dyDescent="0.25">
      <c r="B11" s="171"/>
      <c r="C11" s="172"/>
      <c r="D11" s="172"/>
      <c r="E11" s="172"/>
      <c r="F11" s="172"/>
      <c r="G11" s="172"/>
    </row>
    <row r="12" spans="1:9" ht="14.45" customHeight="1" x14ac:dyDescent="0.25">
      <c r="B12" s="173"/>
      <c r="C12" s="307" t="s">
        <v>119</v>
      </c>
      <c r="D12" s="308"/>
      <c r="E12" s="305" t="s">
        <v>117</v>
      </c>
      <c r="F12" s="309"/>
      <c r="G12" s="305" t="s">
        <v>118</v>
      </c>
      <c r="H12" s="306"/>
      <c r="I12" s="169"/>
    </row>
    <row r="13" spans="1:9" ht="25.5" x14ac:dyDescent="0.25">
      <c r="B13" s="239" t="s">
        <v>116</v>
      </c>
      <c r="C13" s="283" t="s">
        <v>126</v>
      </c>
      <c r="D13" s="284"/>
      <c r="E13" s="291" t="s">
        <v>126</v>
      </c>
      <c r="F13" s="296"/>
      <c r="G13" s="291" t="s">
        <v>126</v>
      </c>
      <c r="H13" s="292"/>
      <c r="I13" s="169"/>
    </row>
    <row r="14" spans="1:9" x14ac:dyDescent="0.25">
      <c r="B14" s="174"/>
      <c r="C14" s="175"/>
      <c r="D14" s="176"/>
      <c r="E14" s="176"/>
      <c r="F14" s="176"/>
      <c r="G14" s="176"/>
    </row>
    <row r="15" spans="1:9" ht="24.95" customHeight="1" x14ac:dyDescent="0.25">
      <c r="B15" s="289"/>
      <c r="C15" s="319" t="s">
        <v>188</v>
      </c>
      <c r="D15" s="320"/>
      <c r="E15" s="321"/>
      <c r="F15" s="322" t="s">
        <v>189</v>
      </c>
      <c r="G15" s="323"/>
      <c r="H15" s="324"/>
    </row>
    <row r="16" spans="1:9" ht="32.450000000000003" customHeight="1" x14ac:dyDescent="0.25">
      <c r="B16" s="290"/>
      <c r="C16" s="185" t="s">
        <v>204</v>
      </c>
      <c r="D16" s="67" t="s">
        <v>143</v>
      </c>
      <c r="E16" s="186" t="s">
        <v>144</v>
      </c>
      <c r="F16" s="187" t="s">
        <v>204</v>
      </c>
      <c r="G16" s="63" t="s">
        <v>143</v>
      </c>
      <c r="H16" s="188" t="s">
        <v>144</v>
      </c>
    </row>
    <row r="17" spans="2:12" ht="14.45" customHeight="1" x14ac:dyDescent="0.25">
      <c r="B17" s="285" t="s">
        <v>121</v>
      </c>
      <c r="C17" s="286" t="s">
        <v>126</v>
      </c>
      <c r="D17" s="287">
        <f>'2. Náklady'!F8</f>
        <v>0</v>
      </c>
      <c r="E17" s="288">
        <f>'4. Seznam dokladů'!H7</f>
        <v>0</v>
      </c>
      <c r="F17" s="286" t="s">
        <v>126</v>
      </c>
      <c r="G17" s="298">
        <f>'2. Náklady'!J8</f>
        <v>0</v>
      </c>
      <c r="H17" s="297">
        <f>'4. Seznam dokladů'!H18</f>
        <v>0</v>
      </c>
      <c r="I17" s="177" t="str">
        <f>_xlfn.IFS(D17&gt;C17,"Čerpání dotace nesmí být vyšší než je max. výše stanovená v rozhodnutí.",E17&gt;C17,"Čerpání dotace nesmí být vyšší než je max. výše stanovená v rozhodnutí.",TRUE," ")</f>
        <v xml:space="preserve"> </v>
      </c>
      <c r="J17" s="177" t="str">
        <f>_xlfn.IFS(G17&gt;F17,"Čerpání dotace nesmí být vyšší než je max. výše stanovená v rozhodnutí.",H17&gt;F17,"Čerpání dotace nesmí být vyšší než je max. výše stanovená v rozhodnutí.",TRUE," ")</f>
        <v xml:space="preserve"> </v>
      </c>
    </row>
    <row r="18" spans="2:12" ht="14.45" customHeight="1" x14ac:dyDescent="0.25">
      <c r="B18" s="285"/>
      <c r="C18" s="286"/>
      <c r="D18" s="287"/>
      <c r="E18" s="288"/>
      <c r="F18" s="286"/>
      <c r="G18" s="298"/>
      <c r="H18" s="297"/>
      <c r="I18" s="177" t="str">
        <f>IF(D17=E17," ","Čerpání z listu 2. Náklady neodpovídá čerpání z listu 4. Seznam dokladů.")</f>
        <v xml:space="preserve"> </v>
      </c>
      <c r="J18" s="177" t="str">
        <f>IF(G17=H17," ","Čerpání z listu 2. Náklady neodpovídá čerpání z listu 4. Seznam dokladů.")</f>
        <v xml:space="preserve"> </v>
      </c>
      <c r="K18" s="178"/>
      <c r="L18" s="178"/>
    </row>
    <row r="19" spans="2:12" ht="14.45" customHeight="1" x14ac:dyDescent="0.25">
      <c r="B19" s="285" t="s">
        <v>122</v>
      </c>
      <c r="C19" s="286" t="s">
        <v>126</v>
      </c>
      <c r="D19" s="287">
        <f>'2. Náklady'!F9</f>
        <v>0</v>
      </c>
      <c r="E19" s="288">
        <f>'4. Seznam dokladů'!H9</f>
        <v>0</v>
      </c>
      <c r="F19" s="286" t="s">
        <v>126</v>
      </c>
      <c r="G19" s="298">
        <f>'2. Náklady'!J9</f>
        <v>0</v>
      </c>
      <c r="H19" s="297">
        <f>'4. Seznam dokladů'!H20</f>
        <v>0</v>
      </c>
      <c r="I19" s="177" t="str">
        <f>_xlfn.IFS(D19&gt;C19,"Čerpání dotace nesmí být vyšší než je max. výše stanovená v rozhodnutí.",E19&gt;C19,"Čerpání dotace nesmí být vyšší než je max. výše stanovená v rozhodnutí.",TRUE," ")</f>
        <v xml:space="preserve"> </v>
      </c>
      <c r="J19" s="177" t="str">
        <f>_xlfn.IFS(G19&gt;F19,"Čerpání dotace nesmí být vyšší než je max. výše stanovená v rozhodnutí.",H19&gt;F19,"Čerpání dotace nesmí být vyšší než je max. výše stanovená v rozhodnutí.",TRUE," ")</f>
        <v xml:space="preserve"> </v>
      </c>
    </row>
    <row r="20" spans="2:12" ht="14.45" customHeight="1" x14ac:dyDescent="0.25">
      <c r="B20" s="285"/>
      <c r="C20" s="286"/>
      <c r="D20" s="287"/>
      <c r="E20" s="288"/>
      <c r="F20" s="286"/>
      <c r="G20" s="298"/>
      <c r="H20" s="297"/>
      <c r="I20" s="177" t="str">
        <f>IF(D19=E19," ","Čerpání z listu 2. Náklady neodpovídá čerpání z listu 4. Seznam dokladů.")</f>
        <v xml:space="preserve"> </v>
      </c>
      <c r="J20" s="177" t="str">
        <f>IF(G19=H19," ","Čerpání z listu 2. Náklady neodpovídá čerpání z listu 4. Seznam dokladů.")</f>
        <v xml:space="preserve"> </v>
      </c>
    </row>
    <row r="21" spans="2:12" ht="14.45" customHeight="1" x14ac:dyDescent="0.25">
      <c r="B21" s="285" t="s">
        <v>123</v>
      </c>
      <c r="C21" s="286" t="s">
        <v>126</v>
      </c>
      <c r="D21" s="287">
        <f>'2. Náklady'!F10</f>
        <v>0</v>
      </c>
      <c r="E21" s="288">
        <f>'4. Seznam dokladů'!H11</f>
        <v>0</v>
      </c>
      <c r="F21" s="286" t="s">
        <v>126</v>
      </c>
      <c r="G21" s="298">
        <f>'2. Náklady'!J10</f>
        <v>0</v>
      </c>
      <c r="H21" s="297">
        <f>'4. Seznam dokladů'!H22</f>
        <v>0</v>
      </c>
      <c r="I21" s="177" t="str">
        <f>_xlfn.IFS(D21&gt;C21,"Čerpání dotace nesmí být vyšší než je max. výše stanovená v rozhodnutí.",E21&gt;C21,"Čerpání dotace nesmí být vyšší než je max. výše stanovená v rozhodnutí.",TRUE," ")</f>
        <v xml:space="preserve"> </v>
      </c>
      <c r="J21" s="177" t="str">
        <f>_xlfn.IFS(G21&gt;F21,"Čerpání dotace nesmí být vyšší než je max. výše stanovená v rozhodnutí.",H21&gt;F21,"Čerpání dotace nesmí být vyšší než je max. výše stanovená v rozhodnutí.",TRUE," ")</f>
        <v xml:space="preserve"> </v>
      </c>
    </row>
    <row r="22" spans="2:12" ht="14.45" customHeight="1" x14ac:dyDescent="0.25">
      <c r="B22" s="285"/>
      <c r="C22" s="286"/>
      <c r="D22" s="287"/>
      <c r="E22" s="288"/>
      <c r="F22" s="286"/>
      <c r="G22" s="298"/>
      <c r="H22" s="297"/>
      <c r="I22" s="177" t="str">
        <f>IF(D21=E21," ","Čerpání z listu 2. Náklady neodpovídá čerpání z listu 4. Seznam dokladů.")</f>
        <v xml:space="preserve"> </v>
      </c>
      <c r="J22" s="177" t="str">
        <f>IF(G21=H21," ","Čerpání z listu 2. Náklady neodpovídá čerpání z listu 4. Seznam dokladů.")</f>
        <v xml:space="preserve"> </v>
      </c>
    </row>
    <row r="23" spans="2:12" ht="14.45" customHeight="1" x14ac:dyDescent="0.25">
      <c r="B23" s="179"/>
      <c r="C23" s="175"/>
      <c r="D23" s="39"/>
      <c r="E23" s="38"/>
      <c r="F23" s="39"/>
      <c r="G23" s="77"/>
    </row>
    <row r="24" spans="2:12" x14ac:dyDescent="0.25">
      <c r="H24" s="181" t="s">
        <v>16</v>
      </c>
    </row>
    <row r="25" spans="2:12" ht="22.5" customHeight="1" x14ac:dyDescent="0.25">
      <c r="B25" s="234"/>
      <c r="C25" s="293" t="s">
        <v>188</v>
      </c>
      <c r="D25" s="294"/>
      <c r="E25" s="295"/>
      <c r="F25" s="314" t="s">
        <v>189</v>
      </c>
      <c r="G25" s="314"/>
      <c r="H25" s="315"/>
    </row>
    <row r="26" spans="2:12" ht="22.5" customHeight="1" x14ac:dyDescent="0.25">
      <c r="B26" s="235" t="s">
        <v>164</v>
      </c>
      <c r="C26" s="316" t="s">
        <v>126</v>
      </c>
      <c r="D26" s="317"/>
      <c r="E26" s="318"/>
      <c r="F26" s="316" t="s">
        <v>126</v>
      </c>
      <c r="G26" s="317"/>
      <c r="H26" s="318"/>
    </row>
    <row r="27" spans="2:12" ht="22.5" customHeight="1" x14ac:dyDescent="0.25">
      <c r="B27" s="235" t="s">
        <v>136</v>
      </c>
      <c r="C27" s="325">
        <f>SUM(D17:D22)</f>
        <v>0</v>
      </c>
      <c r="D27" s="326"/>
      <c r="E27" s="327"/>
      <c r="F27" s="328">
        <f>SUM(G17:G22)</f>
        <v>0</v>
      </c>
      <c r="G27" s="326"/>
      <c r="H27" s="327"/>
    </row>
    <row r="28" spans="2:12" ht="22.5" customHeight="1" x14ac:dyDescent="0.25">
      <c r="B28" s="235" t="s">
        <v>171</v>
      </c>
      <c r="C28" s="329" t="e">
        <f>_xlfn.IFS(C26-C27&lt;0,"CHYBA! Čerpání dotace nemůže být vyšší než je poskytnutá dotace.","PRAVDA",C26-C27)</f>
        <v>#VALUE!</v>
      </c>
      <c r="D28" s="330"/>
      <c r="E28" s="331"/>
      <c r="F28" s="329" t="e">
        <f>_xlfn.IFS(F26-F27&lt;0,"CHYBA! Čerpání dotace nemůže být vyšší než je poskytnutá dotace.","PRAVDA",F26-F27)</f>
        <v>#VALUE!</v>
      </c>
      <c r="G28" s="330"/>
      <c r="H28" s="331"/>
    </row>
    <row r="29" spans="2:12" ht="22.5" customHeight="1" x14ac:dyDescent="0.25">
      <c r="B29" s="236" t="s">
        <v>124</v>
      </c>
      <c r="C29" s="332">
        <f>'2. Náklady'!D15</f>
        <v>0</v>
      </c>
      <c r="D29" s="333"/>
      <c r="E29" s="334"/>
      <c r="F29" s="335">
        <f>'2. Náklady'!H15</f>
        <v>0</v>
      </c>
      <c r="G29" s="335"/>
      <c r="H29" s="336"/>
    </row>
    <row r="30" spans="2:12" ht="22.5" customHeight="1" x14ac:dyDescent="0.25">
      <c r="B30" s="236" t="s">
        <v>125</v>
      </c>
      <c r="C30" s="332">
        <f>'3. Zdroje'!D28</f>
        <v>0</v>
      </c>
      <c r="D30" s="333"/>
      <c r="E30" s="334"/>
      <c r="F30" s="335">
        <f>'3. Zdroje'!G28</f>
        <v>0</v>
      </c>
      <c r="G30" s="335"/>
      <c r="H30" s="336"/>
    </row>
    <row r="31" spans="2:12" ht="22.5" customHeight="1" x14ac:dyDescent="0.25">
      <c r="B31" s="236" t="s">
        <v>170</v>
      </c>
      <c r="C31" s="338">
        <f>_xlfn.IFS(C30-C29&lt;0,0,C30-C29&gt;0,C30-C29-C28,TRUE,0)</f>
        <v>0</v>
      </c>
      <c r="D31" s="339"/>
      <c r="E31" s="340"/>
      <c r="F31" s="338">
        <f>_xlfn.IFS(F30-F29&lt;0,0,F30-F29&gt;0,F30-F29-F28,TRUE,0)</f>
        <v>0</v>
      </c>
      <c r="G31" s="339"/>
      <c r="H31" s="340"/>
    </row>
    <row r="32" spans="2:12" ht="30" customHeight="1" x14ac:dyDescent="0.25">
      <c r="B32" s="235" t="s">
        <v>172</v>
      </c>
      <c r="C32" s="341" t="e">
        <f>IF(C31&gt;0,C28+C31,C28)</f>
        <v>#VALUE!</v>
      </c>
      <c r="D32" s="342"/>
      <c r="E32" s="343"/>
      <c r="F32" s="341" t="e">
        <f>IF(F31&gt;0,F28+F31,F28)</f>
        <v>#VALUE!</v>
      </c>
      <c r="G32" s="342"/>
      <c r="H32" s="343"/>
    </row>
    <row r="33" spans="2:8" ht="22.5" customHeight="1" x14ac:dyDescent="0.25">
      <c r="B33" s="235" t="s">
        <v>190</v>
      </c>
      <c r="C33" s="344" t="e">
        <f>C32+F32</f>
        <v>#VALUE!</v>
      </c>
      <c r="D33" s="345"/>
      <c r="E33" s="345"/>
      <c r="F33" s="345"/>
      <c r="G33" s="345"/>
      <c r="H33" s="346"/>
    </row>
    <row r="34" spans="2:8" ht="22.5" customHeight="1" x14ac:dyDescent="0.25">
      <c r="B34" s="235" t="s">
        <v>166</v>
      </c>
      <c r="C34" s="316" t="s">
        <v>126</v>
      </c>
      <c r="D34" s="317"/>
      <c r="E34" s="318"/>
      <c r="F34" s="337" t="s">
        <v>126</v>
      </c>
      <c r="G34" s="317"/>
      <c r="H34" s="318"/>
    </row>
    <row r="35" spans="2:8" ht="22.5" customHeight="1" x14ac:dyDescent="0.25">
      <c r="B35" s="237" t="s">
        <v>165</v>
      </c>
      <c r="C35" s="274" t="s">
        <v>126</v>
      </c>
      <c r="D35" s="275"/>
      <c r="E35" s="276"/>
      <c r="F35" s="277" t="s">
        <v>126</v>
      </c>
      <c r="G35" s="278"/>
      <c r="H35" s="279"/>
    </row>
    <row r="36" spans="2:8" ht="22.5" customHeight="1" x14ac:dyDescent="0.25">
      <c r="B36" s="238" t="s">
        <v>177</v>
      </c>
      <c r="C36" s="280" t="e">
        <f>C33-C34-F34</f>
        <v>#VALUE!</v>
      </c>
      <c r="D36" s="281"/>
      <c r="E36" s="281"/>
      <c r="F36" s="281"/>
      <c r="G36" s="281"/>
      <c r="H36" s="282"/>
    </row>
    <row r="37" spans="2:8" x14ac:dyDescent="0.25">
      <c r="C37" s="183"/>
      <c r="D37" s="39"/>
    </row>
  </sheetData>
  <dataConsolidate link="1"/>
  <mergeCells count="60">
    <mergeCell ref="C34:E34"/>
    <mergeCell ref="F34:H34"/>
    <mergeCell ref="C30:E30"/>
    <mergeCell ref="F30:H30"/>
    <mergeCell ref="C31:E31"/>
    <mergeCell ref="F31:H31"/>
    <mergeCell ref="C32:E32"/>
    <mergeCell ref="F32:H32"/>
    <mergeCell ref="C33:H33"/>
    <mergeCell ref="C27:E27"/>
    <mergeCell ref="F27:H27"/>
    <mergeCell ref="C28:E28"/>
    <mergeCell ref="F28:H28"/>
    <mergeCell ref="C29:E29"/>
    <mergeCell ref="F29:H29"/>
    <mergeCell ref="F25:H25"/>
    <mergeCell ref="C26:E26"/>
    <mergeCell ref="F26:H26"/>
    <mergeCell ref="C15:E15"/>
    <mergeCell ref="F15:H15"/>
    <mergeCell ref="D21:D22"/>
    <mergeCell ref="C3:H3"/>
    <mergeCell ref="C4:H4"/>
    <mergeCell ref="C5:H5"/>
    <mergeCell ref="C6:H6"/>
    <mergeCell ref="C7:H7"/>
    <mergeCell ref="C8:H8"/>
    <mergeCell ref="C9:H9"/>
    <mergeCell ref="C10:H10"/>
    <mergeCell ref="G12:H12"/>
    <mergeCell ref="C12:D12"/>
    <mergeCell ref="E12:F12"/>
    <mergeCell ref="E13:F13"/>
    <mergeCell ref="E19:E20"/>
    <mergeCell ref="E21:E22"/>
    <mergeCell ref="H17:H18"/>
    <mergeCell ref="F19:F20"/>
    <mergeCell ref="G19:G20"/>
    <mergeCell ref="H19:H20"/>
    <mergeCell ref="F21:F22"/>
    <mergeCell ref="G21:G22"/>
    <mergeCell ref="H21:H22"/>
    <mergeCell ref="F17:F18"/>
    <mergeCell ref="G17:G18"/>
    <mergeCell ref="C35:E35"/>
    <mergeCell ref="F35:H35"/>
    <mergeCell ref="C36:H36"/>
    <mergeCell ref="C13:D13"/>
    <mergeCell ref="B17:B18"/>
    <mergeCell ref="C17:C18"/>
    <mergeCell ref="D17:D18"/>
    <mergeCell ref="E17:E18"/>
    <mergeCell ref="B15:B16"/>
    <mergeCell ref="B19:B20"/>
    <mergeCell ref="D19:D20"/>
    <mergeCell ref="B21:B22"/>
    <mergeCell ref="C21:C22"/>
    <mergeCell ref="C19:C20"/>
    <mergeCell ref="G13:H13"/>
    <mergeCell ref="C25:E25"/>
  </mergeCells>
  <conditionalFormatting sqref="E17:E18">
    <cfRule type="cellIs" dxfId="167" priority="111" operator="greaterThan">
      <formula>$C$17</formula>
    </cfRule>
    <cfRule type="cellIs" dxfId="166" priority="117" operator="notEqual">
      <formula>$D$17</formula>
    </cfRule>
  </conditionalFormatting>
  <conditionalFormatting sqref="D17:D18">
    <cfRule type="cellIs" dxfId="165" priority="112" operator="greaterThan">
      <formula>$C$17</formula>
    </cfRule>
    <cfRule type="cellIs" dxfId="164" priority="116" operator="notEqual">
      <formula>$E$17</formula>
    </cfRule>
  </conditionalFormatting>
  <conditionalFormatting sqref="C17:C18">
    <cfRule type="cellIs" dxfId="163" priority="114" operator="lessThan">
      <formula>$E$17</formula>
    </cfRule>
    <cfRule type="cellIs" dxfId="162" priority="115" operator="lessThan">
      <formula>$D$17</formula>
    </cfRule>
  </conditionalFormatting>
  <conditionalFormatting sqref="E19:E20">
    <cfRule type="cellIs" dxfId="161" priority="98" operator="greaterThan">
      <formula>$C$19</formula>
    </cfRule>
    <cfRule type="cellIs" dxfId="160" priority="99" operator="notEqual">
      <formula>$D$19</formula>
    </cfRule>
  </conditionalFormatting>
  <conditionalFormatting sqref="E21:E22">
    <cfRule type="cellIs" dxfId="159" priority="94" operator="greaterThan">
      <formula>$C$21</formula>
    </cfRule>
    <cfRule type="cellIs" dxfId="158" priority="95" operator="notEqual">
      <formula>$D$21</formula>
    </cfRule>
  </conditionalFormatting>
  <conditionalFormatting sqref="H17:H18">
    <cfRule type="cellIs" dxfId="157" priority="81" operator="greaterThan">
      <formula>$F$17</formula>
    </cfRule>
    <cfRule type="cellIs" dxfId="156" priority="87" operator="notEqual">
      <formula>$G$17</formula>
    </cfRule>
  </conditionalFormatting>
  <conditionalFormatting sqref="G17:G18">
    <cfRule type="cellIs" dxfId="155" priority="82" operator="greaterThan">
      <formula>$F$17</formula>
    </cfRule>
    <cfRule type="cellIs" dxfId="154" priority="86" operator="notEqual">
      <formula>$H$17</formula>
    </cfRule>
  </conditionalFormatting>
  <conditionalFormatting sqref="G19:G20">
    <cfRule type="cellIs" dxfId="153" priority="70" operator="greaterThan">
      <formula>$F$19</formula>
    </cfRule>
    <cfRule type="cellIs" dxfId="152" priority="71" operator="notEqual">
      <formula>$H$19</formula>
    </cfRule>
  </conditionalFormatting>
  <conditionalFormatting sqref="H19:H20">
    <cfRule type="cellIs" dxfId="151" priority="68" operator="greaterThan">
      <formula>$F$19</formula>
    </cfRule>
    <cfRule type="cellIs" dxfId="150" priority="69" operator="notEqual">
      <formula>$G$19</formula>
    </cfRule>
  </conditionalFormatting>
  <conditionalFormatting sqref="H21:H22">
    <cfRule type="cellIs" dxfId="149" priority="66" operator="greaterThan">
      <formula>$F$21</formula>
    </cfRule>
    <cfRule type="cellIs" dxfId="148" priority="67" operator="notEqual">
      <formula>$G$21</formula>
    </cfRule>
  </conditionalFormatting>
  <conditionalFormatting sqref="G21:G22">
    <cfRule type="cellIs" dxfId="147" priority="64" operator="greaterThan">
      <formula>$F$21</formula>
    </cfRule>
    <cfRule type="cellIs" dxfId="146" priority="65" operator="notEqual">
      <formula>$H$21</formula>
    </cfRule>
  </conditionalFormatting>
  <conditionalFormatting sqref="D19:D20">
    <cfRule type="cellIs" dxfId="145" priority="40" operator="greaterThan">
      <formula>$C$19</formula>
    </cfRule>
    <cfRule type="cellIs" dxfId="144" priority="41" operator="notEqual">
      <formula>$E$19</formula>
    </cfRule>
  </conditionalFormatting>
  <conditionalFormatting sqref="D21:D22">
    <cfRule type="cellIs" dxfId="143" priority="36" operator="greaterThan">
      <formula>$C$21</formula>
    </cfRule>
    <cfRule type="cellIs" dxfId="142" priority="37" operator="notEqual">
      <formula>$E$21</formula>
    </cfRule>
  </conditionalFormatting>
  <conditionalFormatting sqref="C28:E28">
    <cfRule type="containsText" dxfId="141" priority="29" operator="containsText" text="CHYBA">
      <formula>NOT(ISERROR(SEARCH("CHYBA",C28)))</formula>
    </cfRule>
  </conditionalFormatting>
  <conditionalFormatting sqref="F28:H28">
    <cfRule type="containsText" dxfId="140" priority="23" operator="containsText" text="CHYBA">
      <formula>NOT(ISERROR(SEARCH("CHYBA",F28)))</formula>
    </cfRule>
    <cfRule type="containsText" dxfId="139" priority="26" operator="containsText" text="CHYBA">
      <formula>NOT(ISERROR(SEARCH("CHYBA",F28)))</formula>
    </cfRule>
  </conditionalFormatting>
  <conditionalFormatting sqref="C19:C20">
    <cfRule type="cellIs" dxfId="138" priority="19" operator="lessThan">
      <formula>$E$19</formula>
    </cfRule>
    <cfRule type="cellIs" dxfId="137" priority="20" operator="lessThan">
      <formula>$D$19</formula>
    </cfRule>
  </conditionalFormatting>
  <conditionalFormatting sqref="C26:E26">
    <cfRule type="cellIs" dxfId="136" priority="11" operator="lessThan">
      <formula>$C$27</formula>
    </cfRule>
  </conditionalFormatting>
  <conditionalFormatting sqref="F26:H26">
    <cfRule type="cellIs" dxfId="135" priority="10" operator="lessThan">
      <formula>$F$27</formula>
    </cfRule>
  </conditionalFormatting>
  <conditionalFormatting sqref="C36:H36">
    <cfRule type="cellIs" dxfId="134" priority="9" operator="greaterThan">
      <formula>0</formula>
    </cfRule>
  </conditionalFormatting>
  <conditionalFormatting sqref="C21:C22">
    <cfRule type="cellIs" dxfId="133" priority="7" operator="lessThan">
      <formula>$E$17</formula>
    </cfRule>
    <cfRule type="cellIs" dxfId="132" priority="8" operator="lessThan">
      <formula>$D$17</formula>
    </cfRule>
  </conditionalFormatting>
  <conditionalFormatting sqref="F17:F18">
    <cfRule type="cellIs" dxfId="131" priority="5" operator="lessThan">
      <formula>$E$17</formula>
    </cfRule>
    <cfRule type="cellIs" dxfId="130" priority="6" operator="lessThan">
      <formula>$D$17</formula>
    </cfRule>
  </conditionalFormatting>
  <conditionalFormatting sqref="F19:F20">
    <cfRule type="cellIs" dxfId="129" priority="3" operator="lessThan">
      <formula>$E$17</formula>
    </cfRule>
    <cfRule type="cellIs" dxfId="128" priority="4" operator="lessThan">
      <formula>$D$17</formula>
    </cfRule>
  </conditionalFormatting>
  <conditionalFormatting sqref="F21:F22">
    <cfRule type="cellIs" dxfId="127" priority="1" operator="lessThan">
      <formula>$E$17</formula>
    </cfRule>
    <cfRule type="cellIs" dxfId="126" priority="2" operator="lessThan">
      <formula>$D$17</formula>
    </cfRule>
  </conditionalFormatting>
  <pageMargins left="0.70866141732283472" right="0.70866141732283472" top="0.78740157480314965" bottom="0.78740157480314965" header="0.31496062992125984" footer="0.31496062992125984"/>
  <pageSetup paperSize="9" scale="70" orientation="landscape" r:id="rId1"/>
  <headerFooter>
    <oddFooter>&amp;C&amp;P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96247A6-E960-462F-B92D-FBFC72C030FC}">
          <x14:formula1>
            <xm:f>'5. Data'!$A$13:$A$16</xm:f>
          </x14:formula1>
          <xm:sqref>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5AC5C-F9B5-495A-9D39-89C346D85F14}">
  <dimension ref="A1:O105"/>
  <sheetViews>
    <sheetView showGridLines="0" zoomScale="50" zoomScaleNormal="100" workbookViewId="0">
      <selection activeCell="N12" sqref="N12"/>
    </sheetView>
  </sheetViews>
  <sheetFormatPr defaultColWidth="9.140625" defaultRowHeight="14.25" outlineLevelRow="1" outlineLevelCol="1" x14ac:dyDescent="0.25"/>
  <cols>
    <col min="1" max="1" width="4.85546875" style="8" customWidth="1"/>
    <col min="2" max="2" width="27.5703125" style="11" customWidth="1"/>
    <col min="3" max="3" width="32.85546875" style="12" customWidth="1"/>
    <col min="4" max="4" width="16.85546875" style="13" customWidth="1" outlineLevel="1"/>
    <col min="5" max="5" width="12.7109375" style="13" customWidth="1" outlineLevel="1"/>
    <col min="6" max="6" width="19.42578125" style="13" customWidth="1" outlineLevel="1"/>
    <col min="7" max="7" width="18.5703125" style="13" customWidth="1" outlineLevel="1"/>
    <col min="8" max="8" width="17.42578125" style="13" customWidth="1"/>
    <col min="9" max="9" width="12.42578125" style="13" customWidth="1"/>
    <col min="10" max="10" width="18.5703125" style="13" customWidth="1"/>
    <col min="11" max="11" width="18.5703125" style="10" customWidth="1"/>
    <col min="12" max="12" width="0.140625" style="119" customWidth="1"/>
    <col min="13" max="16384" width="9.140625" style="4"/>
  </cols>
  <sheetData>
    <row r="1" spans="1:15" s="148" customFormat="1" ht="20.25" customHeight="1" x14ac:dyDescent="0.25">
      <c r="A1" s="49"/>
      <c r="B1" s="405" t="s">
        <v>15</v>
      </c>
      <c r="C1" s="405"/>
      <c r="D1" s="405"/>
      <c r="E1" s="50"/>
      <c r="F1" s="50"/>
      <c r="G1" s="50"/>
      <c r="H1" s="50"/>
      <c r="I1" s="50"/>
      <c r="J1" s="50"/>
      <c r="K1" s="51"/>
      <c r="L1" s="109"/>
    </row>
    <row r="2" spans="1:15" s="149" customFormat="1" ht="20.25" customHeight="1" outlineLevel="1" x14ac:dyDescent="0.25">
      <c r="A2" s="16"/>
      <c r="B2" s="98"/>
      <c r="C2" s="98"/>
      <c r="D2" s="98"/>
      <c r="E2" s="39"/>
      <c r="F2" s="39"/>
      <c r="G2" s="39"/>
      <c r="H2" s="39"/>
      <c r="I2" s="39"/>
      <c r="J2" s="39"/>
      <c r="K2" s="77"/>
      <c r="L2" s="109"/>
    </row>
    <row r="3" spans="1:15" s="148" customFormat="1" ht="24.6" customHeight="1" outlineLevel="1" x14ac:dyDescent="0.25">
      <c r="A3" s="16"/>
      <c r="B3" s="60"/>
      <c r="C3" s="60"/>
      <c r="D3" s="415">
        <v>2023</v>
      </c>
      <c r="E3" s="415"/>
      <c r="F3" s="415"/>
      <c r="G3" s="415"/>
      <c r="H3" s="416">
        <v>2024</v>
      </c>
      <c r="I3" s="416"/>
      <c r="J3" s="416"/>
      <c r="K3" s="416"/>
      <c r="L3" s="109"/>
    </row>
    <row r="4" spans="1:15" s="148" customFormat="1" ht="18" outlineLevel="1" x14ac:dyDescent="0.25">
      <c r="A4" s="16"/>
      <c r="B4" s="150"/>
      <c r="C4" s="151"/>
      <c r="D4" s="417" t="s">
        <v>164</v>
      </c>
      <c r="E4" s="418"/>
      <c r="F4" s="423" t="s">
        <v>136</v>
      </c>
      <c r="G4" s="424"/>
      <c r="H4" s="425" t="s">
        <v>164</v>
      </c>
      <c r="I4" s="426"/>
      <c r="J4" s="427" t="s">
        <v>136</v>
      </c>
      <c r="K4" s="428"/>
      <c r="L4" s="110"/>
      <c r="M4" s="152"/>
      <c r="N4" s="152"/>
      <c r="O4" s="152"/>
    </row>
    <row r="5" spans="1:15" s="148" customFormat="1" ht="18" outlineLevel="1" x14ac:dyDescent="0.25">
      <c r="A5" s="16"/>
      <c r="B5" s="150"/>
      <c r="C5" s="151"/>
      <c r="D5" s="419" t="str">
        <f>IF('1. Souhrn'!C26="vyplňte","Vyplňte list 1. Souhrn!",'1. Souhrn'!C26)</f>
        <v>Vyplňte list 1. Souhrn!</v>
      </c>
      <c r="E5" s="420"/>
      <c r="F5" s="421">
        <f>SUM(G19,G29,G75,G82)</f>
        <v>0</v>
      </c>
      <c r="G5" s="422"/>
      <c r="H5" s="419" t="str">
        <f>IF('1. Souhrn'!F26="vyplňte","Vyplňte list 1. Souhrn!",'1. Souhrn'!F26)</f>
        <v>Vyplňte list 1. Souhrn!</v>
      </c>
      <c r="I5" s="420"/>
      <c r="J5" s="421">
        <f>SUM(K19,K29,K75,K82)</f>
        <v>0</v>
      </c>
      <c r="K5" s="422"/>
      <c r="L5" s="110"/>
      <c r="M5" s="152"/>
      <c r="N5" s="152"/>
      <c r="O5" s="152"/>
    </row>
    <row r="6" spans="1:15" s="148" customFormat="1" ht="14.1" customHeight="1" outlineLevel="1" x14ac:dyDescent="0.25">
      <c r="A6" s="16"/>
      <c r="B6" s="35"/>
      <c r="C6" s="37"/>
      <c r="D6" s="38"/>
      <c r="E6" s="39"/>
      <c r="F6" s="2"/>
      <c r="G6" s="2"/>
      <c r="H6" s="2"/>
      <c r="I6" s="2"/>
      <c r="J6" s="2"/>
      <c r="K6" s="3"/>
      <c r="L6" s="110"/>
      <c r="M6" s="152"/>
      <c r="N6" s="152"/>
      <c r="O6" s="152"/>
    </row>
    <row r="7" spans="1:15" s="148" customFormat="1" ht="35.450000000000003" customHeight="1" outlineLevel="1" x14ac:dyDescent="0.25">
      <c r="A7" s="16"/>
      <c r="B7" s="151"/>
      <c r="C7" s="243" t="s">
        <v>120</v>
      </c>
      <c r="D7" s="371" t="s">
        <v>205</v>
      </c>
      <c r="E7" s="372"/>
      <c r="F7" s="373" t="s">
        <v>157</v>
      </c>
      <c r="G7" s="374"/>
      <c r="H7" s="369" t="s">
        <v>206</v>
      </c>
      <c r="I7" s="370"/>
      <c r="J7" s="368" t="s">
        <v>191</v>
      </c>
      <c r="K7" s="368"/>
      <c r="L7" s="110"/>
      <c r="M7" s="152"/>
      <c r="N7" s="152"/>
      <c r="O7" s="152"/>
    </row>
    <row r="8" spans="1:15" s="148" customFormat="1" ht="22.5" customHeight="1" outlineLevel="1" x14ac:dyDescent="0.25">
      <c r="A8" s="16"/>
      <c r="B8" s="151"/>
      <c r="C8" s="261" t="s">
        <v>121</v>
      </c>
      <c r="D8" s="375" t="str">
        <f>IF('1. Souhrn'!C17="vyplňte","Vyplňte list 1. Souhrn!",'1. Souhrn'!C17)</f>
        <v>Vyplňte list 1. Souhrn!</v>
      </c>
      <c r="E8" s="376"/>
      <c r="F8" s="375">
        <f>G19</f>
        <v>0</v>
      </c>
      <c r="G8" s="376"/>
      <c r="H8" s="375" t="str">
        <f>IF('1. Souhrn'!F17="vyplňte","Vyplňte list 1. Souhrn!",'1. Souhrn'!F17)</f>
        <v>Vyplňte list 1. Souhrn!</v>
      </c>
      <c r="I8" s="376"/>
      <c r="J8" s="375">
        <f>K19</f>
        <v>0</v>
      </c>
      <c r="K8" s="376"/>
      <c r="L8" s="110" t="str">
        <f>_xlfn.IFS(F8&gt;D8,"Čerpání dotace nesmí být vyšší než je max. výše stanovená v rozhodnutí.",J8&gt;H8,"Čerpání dotace nesmí být vyšší než je max. výše stanovená v rozhodnutí.",TRUE," ")</f>
        <v xml:space="preserve"> </v>
      </c>
      <c r="M8" s="152"/>
      <c r="N8" s="152"/>
      <c r="O8" s="152"/>
    </row>
    <row r="9" spans="1:15" s="148" customFormat="1" ht="22.5" customHeight="1" outlineLevel="1" x14ac:dyDescent="0.25">
      <c r="A9" s="16"/>
      <c r="B9" s="151"/>
      <c r="C9" s="261" t="s">
        <v>122</v>
      </c>
      <c r="D9" s="375" t="str">
        <f>IF('1. Souhrn'!C19="vyplňte","Vyplňte list 1. Souhrn!",'1. Souhrn'!C19)</f>
        <v>Vyplňte list 1. Souhrn!</v>
      </c>
      <c r="E9" s="376"/>
      <c r="F9" s="375">
        <f>G29</f>
        <v>0</v>
      </c>
      <c r="G9" s="376"/>
      <c r="H9" s="375" t="str">
        <f>IF('1. Souhrn'!F19="vyplňte","Vyplňte list 1. Souhrn!",'1. Souhrn'!F19)</f>
        <v>Vyplňte list 1. Souhrn!</v>
      </c>
      <c r="I9" s="376"/>
      <c r="J9" s="375">
        <f>K29</f>
        <v>0</v>
      </c>
      <c r="K9" s="376"/>
      <c r="L9" s="110" t="str">
        <f>IF(F9&gt;D9,"Čerpání dotace nesmí být vyšší než je max. výše stanovená v rozhodnutí."," ")</f>
        <v xml:space="preserve"> </v>
      </c>
      <c r="M9" s="152"/>
      <c r="N9" s="152"/>
      <c r="O9" s="152"/>
    </row>
    <row r="10" spans="1:15" s="148" customFormat="1" ht="22.5" customHeight="1" outlineLevel="1" x14ac:dyDescent="0.25">
      <c r="A10" s="16"/>
      <c r="B10" s="151"/>
      <c r="C10" s="261" t="s">
        <v>123</v>
      </c>
      <c r="D10" s="375" t="str">
        <f>IF('1. Souhrn'!C21="vyplňte","Vyplňte list 1. Souhrn!",'1. Souhrn'!C21)</f>
        <v>Vyplňte list 1. Souhrn!</v>
      </c>
      <c r="E10" s="376"/>
      <c r="F10" s="375">
        <f>G75</f>
        <v>0</v>
      </c>
      <c r="G10" s="376"/>
      <c r="H10" s="375" t="str">
        <f>IF('1. Souhrn'!F21="vyplňte","Vyplňte list 1. Souhrn!",'1. Souhrn'!F21)</f>
        <v>Vyplňte list 1. Souhrn!</v>
      </c>
      <c r="I10" s="376"/>
      <c r="J10" s="375">
        <f>K75</f>
        <v>0</v>
      </c>
      <c r="K10" s="376"/>
      <c r="L10" s="110" t="str">
        <f>IF(F10&gt;D10,"Čerpání dotace nesmí být vyšší než je max. výše stanovená v rozhodnutí."," ")</f>
        <v xml:space="preserve"> </v>
      </c>
      <c r="M10" s="152"/>
      <c r="N10" s="152"/>
      <c r="O10" s="152"/>
    </row>
    <row r="11" spans="1:15" s="148" customFormat="1" ht="18" x14ac:dyDescent="0.25">
      <c r="A11" s="15"/>
      <c r="B11" s="150"/>
      <c r="C11" s="61"/>
      <c r="D11" s="40"/>
      <c r="E11" s="40"/>
      <c r="F11" s="40"/>
      <c r="G11" s="40"/>
      <c r="H11" s="40"/>
      <c r="I11" s="40"/>
      <c r="J11" s="40"/>
      <c r="K11" s="40"/>
      <c r="L11" s="112"/>
      <c r="M11" s="152"/>
      <c r="N11" s="152"/>
      <c r="O11" s="152"/>
    </row>
    <row r="12" spans="1:15" s="149" customFormat="1" ht="18" x14ac:dyDescent="0.25">
      <c r="A12" s="153"/>
      <c r="B12" s="154"/>
      <c r="C12" s="154"/>
      <c r="D12" s="429" t="s">
        <v>188</v>
      </c>
      <c r="E12" s="430"/>
      <c r="F12" s="430"/>
      <c r="G12" s="431"/>
      <c r="H12" s="432" t="s">
        <v>189</v>
      </c>
      <c r="I12" s="433"/>
      <c r="J12" s="433"/>
      <c r="K12" s="434"/>
      <c r="L12" s="155"/>
      <c r="M12" s="156"/>
      <c r="N12" s="156"/>
      <c r="O12" s="156"/>
    </row>
    <row r="13" spans="1:15" s="149" customFormat="1" ht="21" customHeight="1" x14ac:dyDescent="0.25">
      <c r="A13" s="244" t="s">
        <v>60</v>
      </c>
      <c r="B13" s="440" t="s">
        <v>61</v>
      </c>
      <c r="C13" s="441"/>
      <c r="D13" s="436">
        <f>SUM(D19,D29,D75,D82)</f>
        <v>0</v>
      </c>
      <c r="E13" s="437"/>
      <c r="F13" s="437"/>
      <c r="G13" s="438"/>
      <c r="H13" s="436">
        <f>SUM(H19,H29,H75,H82)</f>
        <v>0</v>
      </c>
      <c r="I13" s="437"/>
      <c r="J13" s="437"/>
      <c r="K13" s="438"/>
      <c r="L13" s="157"/>
      <c r="M13" s="156"/>
      <c r="N13" s="156"/>
      <c r="O13" s="156"/>
    </row>
    <row r="14" spans="1:15" s="149" customFormat="1" ht="21" customHeight="1" x14ac:dyDescent="0.25">
      <c r="A14" s="244" t="s">
        <v>68</v>
      </c>
      <c r="B14" s="435" t="s">
        <v>145</v>
      </c>
      <c r="C14" s="435"/>
      <c r="D14" s="436">
        <f>IF('1. Souhrn'!C6="ANO",D89,E19+E29+E75+F89)</f>
        <v>0</v>
      </c>
      <c r="E14" s="437"/>
      <c r="F14" s="437"/>
      <c r="G14" s="438"/>
      <c r="H14" s="436">
        <f>IF('1. Souhrn'!C6="ANO",H89,I19+I29+I75+J89)</f>
        <v>0</v>
      </c>
      <c r="I14" s="437"/>
      <c r="J14" s="437"/>
      <c r="K14" s="438"/>
      <c r="L14" s="155"/>
      <c r="M14" s="156"/>
      <c r="N14" s="156"/>
      <c r="O14" s="156"/>
    </row>
    <row r="15" spans="1:15" s="149" customFormat="1" ht="21" customHeight="1" x14ac:dyDescent="0.25">
      <c r="A15" s="245" t="s">
        <v>69</v>
      </c>
      <c r="B15" s="439" t="s">
        <v>146</v>
      </c>
      <c r="C15" s="439"/>
      <c r="D15" s="442">
        <f>D14+D13</f>
        <v>0</v>
      </c>
      <c r="E15" s="443"/>
      <c r="F15" s="443"/>
      <c r="G15" s="444"/>
      <c r="H15" s="442">
        <f>H13+H14</f>
        <v>0</v>
      </c>
      <c r="I15" s="443"/>
      <c r="J15" s="443"/>
      <c r="K15" s="444"/>
      <c r="L15" s="157"/>
      <c r="M15" s="156"/>
      <c r="N15" s="156"/>
      <c r="O15" s="156"/>
    </row>
    <row r="16" spans="1:15" s="148" customFormat="1" ht="30" customHeight="1" x14ac:dyDescent="0.2">
      <c r="A16" s="15"/>
      <c r="B16" s="61"/>
      <c r="C16" s="40"/>
      <c r="D16" s="40"/>
      <c r="E16" s="44"/>
      <c r="F16" s="59"/>
      <c r="G16" s="59"/>
      <c r="H16" s="103"/>
      <c r="I16" s="103"/>
      <c r="J16" s="59"/>
      <c r="K16" s="104" t="s">
        <v>16</v>
      </c>
      <c r="L16" s="112"/>
      <c r="M16" s="152"/>
      <c r="N16" s="152"/>
      <c r="O16" s="152"/>
    </row>
    <row r="17" spans="1:15" s="148" customFormat="1" ht="21.6" customHeight="1" x14ac:dyDescent="0.25">
      <c r="A17" s="15"/>
      <c r="B17" s="41"/>
      <c r="C17" s="34"/>
      <c r="D17" s="362">
        <v>2023</v>
      </c>
      <c r="E17" s="363"/>
      <c r="F17" s="363"/>
      <c r="G17" s="364"/>
      <c r="H17" s="365">
        <v>2024</v>
      </c>
      <c r="I17" s="366"/>
      <c r="J17" s="366"/>
      <c r="K17" s="367"/>
      <c r="L17" s="114"/>
      <c r="M17" s="152"/>
      <c r="N17" s="152"/>
      <c r="O17" s="152"/>
    </row>
    <row r="18" spans="1:15" s="160" customFormat="1" ht="24" customHeight="1" x14ac:dyDescent="0.25">
      <c r="A18" s="414"/>
      <c r="B18" s="414"/>
      <c r="C18" s="414"/>
      <c r="D18" s="92" t="s">
        <v>162</v>
      </c>
      <c r="E18" s="93" t="s">
        <v>161</v>
      </c>
      <c r="F18" s="93" t="s">
        <v>163</v>
      </c>
      <c r="G18" s="94" t="s">
        <v>160</v>
      </c>
      <c r="H18" s="95" t="s">
        <v>192</v>
      </c>
      <c r="I18" s="96" t="s">
        <v>193</v>
      </c>
      <c r="J18" s="96" t="s">
        <v>194</v>
      </c>
      <c r="K18" s="97" t="s">
        <v>195</v>
      </c>
      <c r="L18" s="115" t="s">
        <v>159</v>
      </c>
      <c r="M18" s="158"/>
      <c r="N18" s="159"/>
      <c r="O18" s="159"/>
    </row>
    <row r="19" spans="1:15" s="7" customFormat="1" x14ac:dyDescent="0.25">
      <c r="A19" s="193" t="s">
        <v>20</v>
      </c>
      <c r="B19" s="395" t="s">
        <v>132</v>
      </c>
      <c r="C19" s="396"/>
      <c r="D19" s="198">
        <f t="shared" ref="D19:K19" si="0">SUM(D20:D28)</f>
        <v>0</v>
      </c>
      <c r="E19" s="195">
        <f t="shared" si="0"/>
        <v>0</v>
      </c>
      <c r="F19" s="195">
        <f t="shared" si="0"/>
        <v>0</v>
      </c>
      <c r="G19" s="199">
        <f t="shared" si="0"/>
        <v>0</v>
      </c>
      <c r="H19" s="198">
        <f t="shared" si="0"/>
        <v>0</v>
      </c>
      <c r="I19" s="195">
        <f t="shared" si="0"/>
        <v>0</v>
      </c>
      <c r="J19" s="195">
        <f t="shared" si="0"/>
        <v>0</v>
      </c>
      <c r="K19" s="199">
        <f t="shared" si="0"/>
        <v>0</v>
      </c>
      <c r="L19" s="113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  <c r="M19" s="111"/>
      <c r="N19" s="111"/>
      <c r="O19" s="111"/>
    </row>
    <row r="20" spans="1:15" s="7" customFormat="1" ht="58.5" customHeight="1" x14ac:dyDescent="0.25">
      <c r="A20" s="105" t="str">
        <f>"1."&amp;ROW()-20</f>
        <v>1.0</v>
      </c>
      <c r="B20" s="397" t="s">
        <v>217</v>
      </c>
      <c r="C20" s="398"/>
      <c r="D20" s="78"/>
      <c r="E20" s="79"/>
      <c r="F20" s="79">
        <f>SUM(D20,E20)</f>
        <v>0</v>
      </c>
      <c r="G20" s="80"/>
      <c r="H20" s="78"/>
      <c r="I20" s="79"/>
      <c r="J20" s="79">
        <f>SUM(H20,I20)</f>
        <v>0</v>
      </c>
      <c r="K20" s="80"/>
      <c r="L20" s="113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  <c r="M20" s="111"/>
      <c r="N20" s="111"/>
      <c r="O20" s="111"/>
    </row>
    <row r="21" spans="1:15" s="7" customFormat="1" x14ac:dyDescent="0.25">
      <c r="A21" s="105" t="str">
        <f t="shared" ref="A21:A28" si="1">"1."&amp;ROW()-20</f>
        <v>1.1</v>
      </c>
      <c r="B21" s="399"/>
      <c r="C21" s="400"/>
      <c r="D21" s="81"/>
      <c r="E21" s="82"/>
      <c r="F21" s="79">
        <f t="shared" ref="F21:F28" si="2">SUM(D21,E21)</f>
        <v>0</v>
      </c>
      <c r="G21" s="80"/>
      <c r="H21" s="81"/>
      <c r="I21" s="82"/>
      <c r="J21" s="79">
        <f t="shared" ref="J21:J25" si="3">SUM(H21,I21)</f>
        <v>0</v>
      </c>
      <c r="K21" s="80"/>
      <c r="L21" s="113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  <c r="M21" s="111"/>
      <c r="N21" s="111"/>
      <c r="O21" s="111"/>
    </row>
    <row r="22" spans="1:15" s="7" customFormat="1" x14ac:dyDescent="0.25">
      <c r="A22" s="105" t="str">
        <f t="shared" si="1"/>
        <v>1.2</v>
      </c>
      <c r="B22" s="399"/>
      <c r="C22" s="400"/>
      <c r="D22" s="81"/>
      <c r="E22" s="82"/>
      <c r="F22" s="79">
        <f t="shared" si="2"/>
        <v>0</v>
      </c>
      <c r="G22" s="80"/>
      <c r="H22" s="81"/>
      <c r="I22" s="82"/>
      <c r="J22" s="79">
        <f t="shared" si="3"/>
        <v>0</v>
      </c>
      <c r="K22" s="80"/>
      <c r="L22" s="113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  <c r="M22" s="111"/>
      <c r="N22" s="111"/>
      <c r="O22" s="111"/>
    </row>
    <row r="23" spans="1:15" s="7" customFormat="1" x14ac:dyDescent="0.25">
      <c r="A23" s="105" t="str">
        <f t="shared" si="1"/>
        <v>1.3</v>
      </c>
      <c r="B23" s="399"/>
      <c r="C23" s="400"/>
      <c r="D23" s="81"/>
      <c r="E23" s="82"/>
      <c r="F23" s="79">
        <f t="shared" si="2"/>
        <v>0</v>
      </c>
      <c r="G23" s="80"/>
      <c r="H23" s="81"/>
      <c r="I23" s="82"/>
      <c r="J23" s="79">
        <f t="shared" si="3"/>
        <v>0</v>
      </c>
      <c r="K23" s="80"/>
      <c r="L23" s="113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  <c r="M23" s="111"/>
      <c r="N23" s="111"/>
      <c r="O23" s="111"/>
    </row>
    <row r="24" spans="1:15" s="7" customFormat="1" x14ac:dyDescent="0.25">
      <c r="A24" s="105" t="str">
        <f t="shared" si="1"/>
        <v>1.4</v>
      </c>
      <c r="B24" s="399"/>
      <c r="C24" s="400"/>
      <c r="D24" s="81"/>
      <c r="E24" s="82"/>
      <c r="F24" s="79">
        <f t="shared" si="2"/>
        <v>0</v>
      </c>
      <c r="G24" s="80"/>
      <c r="H24" s="81"/>
      <c r="I24" s="82"/>
      <c r="J24" s="79">
        <f t="shared" si="3"/>
        <v>0</v>
      </c>
      <c r="K24" s="80"/>
      <c r="L24" s="113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  <c r="M24" s="111"/>
      <c r="N24" s="111"/>
      <c r="O24" s="111"/>
    </row>
    <row r="25" spans="1:15" s="7" customFormat="1" x14ac:dyDescent="0.25">
      <c r="A25" s="105" t="str">
        <f t="shared" si="1"/>
        <v>1.5</v>
      </c>
      <c r="B25" s="399"/>
      <c r="C25" s="400"/>
      <c r="D25" s="81"/>
      <c r="E25" s="82"/>
      <c r="F25" s="79">
        <f t="shared" si="2"/>
        <v>0</v>
      </c>
      <c r="G25" s="80"/>
      <c r="H25" s="81"/>
      <c r="I25" s="82"/>
      <c r="J25" s="79">
        <f t="shared" si="3"/>
        <v>0</v>
      </c>
      <c r="K25" s="80"/>
      <c r="L25" s="113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  <c r="M25" s="111"/>
      <c r="N25" s="111"/>
      <c r="O25" s="111"/>
    </row>
    <row r="26" spans="1:15" s="7" customFormat="1" x14ac:dyDescent="0.25">
      <c r="A26" s="105" t="str">
        <f t="shared" si="1"/>
        <v>1.6</v>
      </c>
      <c r="B26" s="133"/>
      <c r="C26" s="134"/>
      <c r="D26" s="81"/>
      <c r="E26" s="82"/>
      <c r="F26" s="79">
        <f>SUM(D26:E26)</f>
        <v>0</v>
      </c>
      <c r="G26" s="80"/>
      <c r="H26" s="81"/>
      <c r="I26" s="82"/>
      <c r="J26" s="79">
        <f>SUM(H26:I26)</f>
        <v>0</v>
      </c>
      <c r="K26" s="80"/>
      <c r="L26" s="113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  <c r="M26" s="111"/>
      <c r="N26" s="111"/>
      <c r="O26" s="111"/>
    </row>
    <row r="27" spans="1:15" s="7" customFormat="1" x14ac:dyDescent="0.25">
      <c r="A27" s="105" t="str">
        <f t="shared" si="1"/>
        <v>1.7</v>
      </c>
      <c r="B27" s="133"/>
      <c r="C27" s="134"/>
      <c r="D27" s="81"/>
      <c r="E27" s="82"/>
      <c r="F27" s="79">
        <f>SUM(D27:E27)</f>
        <v>0</v>
      </c>
      <c r="G27" s="80"/>
      <c r="H27" s="81"/>
      <c r="I27" s="82"/>
      <c r="J27" s="79">
        <f>SUM(H27:I27)</f>
        <v>0</v>
      </c>
      <c r="K27" s="80"/>
      <c r="L27" s="113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  <c r="M27" s="111"/>
      <c r="N27" s="111"/>
      <c r="O27" s="111"/>
    </row>
    <row r="28" spans="1:15" s="7" customFormat="1" x14ac:dyDescent="0.25">
      <c r="A28" s="105" t="str">
        <f t="shared" si="1"/>
        <v>1.8</v>
      </c>
      <c r="B28" s="399"/>
      <c r="C28" s="400"/>
      <c r="D28" s="81"/>
      <c r="E28" s="82"/>
      <c r="F28" s="79">
        <f t="shared" si="2"/>
        <v>0</v>
      </c>
      <c r="G28" s="80"/>
      <c r="H28" s="81"/>
      <c r="I28" s="82"/>
      <c r="J28" s="79">
        <f t="shared" ref="J28" si="4">SUM(H28,I28)</f>
        <v>0</v>
      </c>
      <c r="K28" s="80"/>
      <c r="L28" s="113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  <c r="M28" s="111"/>
      <c r="N28" s="111"/>
      <c r="O28" s="111"/>
    </row>
    <row r="29" spans="1:15" s="7" customFormat="1" x14ac:dyDescent="0.25">
      <c r="A29" s="193" t="s">
        <v>21</v>
      </c>
      <c r="B29" s="401" t="s">
        <v>133</v>
      </c>
      <c r="C29" s="402"/>
      <c r="D29" s="194">
        <f t="shared" ref="D29:K29" si="5">SUM(D30,D41,D52,D57,D66)</f>
        <v>0</v>
      </c>
      <c r="E29" s="195">
        <f t="shared" si="5"/>
        <v>0</v>
      </c>
      <c r="F29" s="195">
        <f t="shared" si="5"/>
        <v>0</v>
      </c>
      <c r="G29" s="196">
        <f t="shared" si="5"/>
        <v>0</v>
      </c>
      <c r="H29" s="194">
        <f t="shared" si="5"/>
        <v>0</v>
      </c>
      <c r="I29" s="195">
        <f t="shared" si="5"/>
        <v>0</v>
      </c>
      <c r="J29" s="195">
        <f t="shared" si="5"/>
        <v>0</v>
      </c>
      <c r="K29" s="196">
        <f t="shared" si="5"/>
        <v>0</v>
      </c>
      <c r="L29" s="113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  <c r="M29" s="111"/>
      <c r="N29" s="111"/>
      <c r="O29" s="111"/>
    </row>
    <row r="30" spans="1:15" s="7" customFormat="1" x14ac:dyDescent="0.25">
      <c r="A30" s="189" t="s">
        <v>22</v>
      </c>
      <c r="B30" s="403" t="s">
        <v>23</v>
      </c>
      <c r="C30" s="404"/>
      <c r="D30" s="190">
        <f t="shared" ref="D30:K30" si="6">SUM(D31:D40)</f>
        <v>0</v>
      </c>
      <c r="E30" s="191">
        <f t="shared" si="6"/>
        <v>0</v>
      </c>
      <c r="F30" s="191">
        <f t="shared" si="6"/>
        <v>0</v>
      </c>
      <c r="G30" s="192">
        <f t="shared" si="6"/>
        <v>0</v>
      </c>
      <c r="H30" s="190">
        <f t="shared" si="6"/>
        <v>0</v>
      </c>
      <c r="I30" s="191">
        <f t="shared" si="6"/>
        <v>0</v>
      </c>
      <c r="J30" s="191">
        <f t="shared" si="6"/>
        <v>0</v>
      </c>
      <c r="K30" s="192">
        <f t="shared" si="6"/>
        <v>0</v>
      </c>
      <c r="L30" s="113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31" spans="1:15" s="7" customFormat="1" x14ac:dyDescent="0.25">
      <c r="A31" s="105" t="str">
        <f>$A$30&amp;(ROW()-ROW(A$30))</f>
        <v>2.1</v>
      </c>
      <c r="B31" s="385" t="s">
        <v>24</v>
      </c>
      <c r="C31" s="386"/>
      <c r="D31" s="78"/>
      <c r="E31" s="79"/>
      <c r="F31" s="79">
        <f>SUM(D31:E31)</f>
        <v>0</v>
      </c>
      <c r="G31" s="80"/>
      <c r="H31" s="78"/>
      <c r="I31" s="79"/>
      <c r="J31" s="79">
        <f>SUM(H31:I31)</f>
        <v>0</v>
      </c>
      <c r="K31" s="80"/>
      <c r="L31" s="113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32" spans="1:15" s="7" customFormat="1" x14ac:dyDescent="0.25">
      <c r="A32" s="105" t="str">
        <f t="shared" ref="A32:A40" si="7">$A$30&amp;(ROW()-ROW(A$30))</f>
        <v>2.2</v>
      </c>
      <c r="B32" s="379" t="s">
        <v>25</v>
      </c>
      <c r="C32" s="380"/>
      <c r="D32" s="81"/>
      <c r="E32" s="82"/>
      <c r="F32" s="79">
        <f>SUM(D32:E32)</f>
        <v>0</v>
      </c>
      <c r="G32" s="80"/>
      <c r="H32" s="81"/>
      <c r="I32" s="82"/>
      <c r="J32" s="79">
        <f>SUM(H32:I32)</f>
        <v>0</v>
      </c>
      <c r="K32" s="80"/>
      <c r="L32" s="113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33" spans="1:12" s="7" customFormat="1" x14ac:dyDescent="0.25">
      <c r="A33" s="105" t="str">
        <f t="shared" si="7"/>
        <v>2.3</v>
      </c>
      <c r="B33" s="379" t="s">
        <v>26</v>
      </c>
      <c r="C33" s="380"/>
      <c r="D33" s="81"/>
      <c r="E33" s="82"/>
      <c r="F33" s="79">
        <f t="shared" ref="F33:F40" si="8">SUM(D33:E33)</f>
        <v>0</v>
      </c>
      <c r="G33" s="80"/>
      <c r="H33" s="81"/>
      <c r="I33" s="82"/>
      <c r="J33" s="79">
        <f t="shared" ref="J33:J40" si="9">SUM(H33:I33)</f>
        <v>0</v>
      </c>
      <c r="K33" s="80"/>
      <c r="L33" s="113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34" spans="1:12" s="7" customFormat="1" x14ac:dyDescent="0.25">
      <c r="A34" s="105" t="str">
        <f t="shared" si="7"/>
        <v>2.4</v>
      </c>
      <c r="B34" s="379" t="s">
        <v>27</v>
      </c>
      <c r="C34" s="380"/>
      <c r="D34" s="81"/>
      <c r="E34" s="82"/>
      <c r="F34" s="79">
        <f t="shared" si="8"/>
        <v>0</v>
      </c>
      <c r="G34" s="80"/>
      <c r="H34" s="81"/>
      <c r="I34" s="82"/>
      <c r="J34" s="79">
        <f t="shared" si="9"/>
        <v>0</v>
      </c>
      <c r="K34" s="80"/>
      <c r="L34" s="113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35" spans="1:12" s="7" customFormat="1" x14ac:dyDescent="0.25">
      <c r="A35" s="105" t="str">
        <f t="shared" si="7"/>
        <v>2.5</v>
      </c>
      <c r="B35" s="379" t="s">
        <v>28</v>
      </c>
      <c r="C35" s="380"/>
      <c r="D35" s="81"/>
      <c r="E35" s="82"/>
      <c r="F35" s="79">
        <f t="shared" si="8"/>
        <v>0</v>
      </c>
      <c r="G35" s="80"/>
      <c r="H35" s="81"/>
      <c r="I35" s="82"/>
      <c r="J35" s="79">
        <f t="shared" si="9"/>
        <v>0</v>
      </c>
      <c r="K35" s="80"/>
      <c r="L35" s="113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36" spans="1:12" s="7" customFormat="1" ht="15" customHeight="1" x14ac:dyDescent="0.25">
      <c r="A36" s="105" t="str">
        <f t="shared" si="7"/>
        <v>2.6</v>
      </c>
      <c r="B36" s="379" t="s">
        <v>29</v>
      </c>
      <c r="C36" s="380"/>
      <c r="D36" s="81"/>
      <c r="E36" s="82"/>
      <c r="F36" s="79">
        <f t="shared" si="8"/>
        <v>0</v>
      </c>
      <c r="G36" s="80"/>
      <c r="H36" s="81"/>
      <c r="I36" s="82"/>
      <c r="J36" s="79">
        <f t="shared" si="9"/>
        <v>0</v>
      </c>
      <c r="K36" s="80"/>
      <c r="L36" s="113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37" spans="1:12" s="7" customFormat="1" x14ac:dyDescent="0.25">
      <c r="A37" s="105" t="str">
        <f t="shared" si="7"/>
        <v>2.7</v>
      </c>
      <c r="B37" s="379" t="s">
        <v>208</v>
      </c>
      <c r="C37" s="380"/>
      <c r="D37" s="81"/>
      <c r="E37" s="82"/>
      <c r="F37" s="79">
        <f t="shared" si="8"/>
        <v>0</v>
      </c>
      <c r="G37" s="80"/>
      <c r="H37" s="81"/>
      <c r="I37" s="82"/>
      <c r="J37" s="79">
        <f t="shared" si="9"/>
        <v>0</v>
      </c>
      <c r="K37" s="80"/>
      <c r="L37" s="113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38" spans="1:12" s="7" customFormat="1" x14ac:dyDescent="0.25">
      <c r="A38" s="105" t="str">
        <f t="shared" si="7"/>
        <v>2.8</v>
      </c>
      <c r="B38" s="389" t="s">
        <v>37</v>
      </c>
      <c r="C38" s="390"/>
      <c r="D38" s="81"/>
      <c r="E38" s="82"/>
      <c r="F38" s="79">
        <f t="shared" si="8"/>
        <v>0</v>
      </c>
      <c r="G38" s="80"/>
      <c r="H38" s="81"/>
      <c r="I38" s="82"/>
      <c r="J38" s="79">
        <f t="shared" si="9"/>
        <v>0</v>
      </c>
      <c r="K38" s="80"/>
      <c r="L38" s="113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39" spans="1:12" s="7" customFormat="1" x14ac:dyDescent="0.25">
      <c r="A39" s="105" t="str">
        <f t="shared" si="7"/>
        <v>2.9</v>
      </c>
      <c r="B39" s="391"/>
      <c r="C39" s="392"/>
      <c r="D39" s="81"/>
      <c r="E39" s="82"/>
      <c r="F39" s="79">
        <f t="shared" si="8"/>
        <v>0</v>
      </c>
      <c r="G39" s="80"/>
      <c r="H39" s="81"/>
      <c r="I39" s="82"/>
      <c r="J39" s="79">
        <f t="shared" si="9"/>
        <v>0</v>
      </c>
      <c r="K39" s="80"/>
      <c r="L39" s="113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40" spans="1:12" s="7" customFormat="1" x14ac:dyDescent="0.25">
      <c r="A40" s="105" t="str">
        <f t="shared" si="7"/>
        <v>2.10</v>
      </c>
      <c r="B40" s="381"/>
      <c r="C40" s="382"/>
      <c r="D40" s="87"/>
      <c r="E40" s="88"/>
      <c r="F40" s="85">
        <f t="shared" si="8"/>
        <v>0</v>
      </c>
      <c r="G40" s="86"/>
      <c r="H40" s="87"/>
      <c r="I40" s="88"/>
      <c r="J40" s="85">
        <f t="shared" si="9"/>
        <v>0</v>
      </c>
      <c r="K40" s="86"/>
      <c r="L40" s="113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41" spans="1:12" s="7" customFormat="1" x14ac:dyDescent="0.25">
      <c r="A41" s="138" t="s">
        <v>30</v>
      </c>
      <c r="B41" s="383" t="s">
        <v>31</v>
      </c>
      <c r="C41" s="384"/>
      <c r="D41" s="140">
        <f t="shared" ref="D41:K41" si="10">SUM(D42:D51)</f>
        <v>0</v>
      </c>
      <c r="E41" s="139">
        <f t="shared" si="10"/>
        <v>0</v>
      </c>
      <c r="F41" s="139">
        <f t="shared" si="10"/>
        <v>0</v>
      </c>
      <c r="G41" s="141">
        <f t="shared" si="10"/>
        <v>0</v>
      </c>
      <c r="H41" s="140">
        <f t="shared" si="10"/>
        <v>0</v>
      </c>
      <c r="I41" s="139">
        <f t="shared" si="10"/>
        <v>0</v>
      </c>
      <c r="J41" s="139">
        <f t="shared" si="10"/>
        <v>0</v>
      </c>
      <c r="K41" s="141">
        <f t="shared" si="10"/>
        <v>0</v>
      </c>
      <c r="L41" s="113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42" spans="1:12" s="7" customFormat="1" ht="15" customHeight="1" x14ac:dyDescent="0.25">
      <c r="A42" s="105" t="str">
        <f>$A$41&amp;(ROW()-ROW(A$41))</f>
        <v>3.1</v>
      </c>
      <c r="B42" s="385" t="s">
        <v>32</v>
      </c>
      <c r="C42" s="386"/>
      <c r="D42" s="78"/>
      <c r="E42" s="79"/>
      <c r="F42" s="79">
        <f>SUM(D42:E42)</f>
        <v>0</v>
      </c>
      <c r="G42" s="80"/>
      <c r="H42" s="78"/>
      <c r="I42" s="79"/>
      <c r="J42" s="79">
        <f>SUM(H42:I42)</f>
        <v>0</v>
      </c>
      <c r="K42" s="80"/>
      <c r="L42" s="113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43" spans="1:12" s="7" customFormat="1" x14ac:dyDescent="0.25">
      <c r="A43" s="105" t="str">
        <f t="shared" ref="A43:A51" si="11">$A$41&amp;(ROW()-ROW(A$41))</f>
        <v>3.2</v>
      </c>
      <c r="B43" s="379" t="s">
        <v>33</v>
      </c>
      <c r="C43" s="380"/>
      <c r="D43" s="81"/>
      <c r="E43" s="82"/>
      <c r="F43" s="79">
        <f t="shared" ref="F43:F51" si="12">SUM(D43:E43)</f>
        <v>0</v>
      </c>
      <c r="G43" s="80"/>
      <c r="H43" s="81"/>
      <c r="I43" s="82"/>
      <c r="J43" s="79">
        <f t="shared" ref="J43:J47" si="13">SUM(H43:I43)</f>
        <v>0</v>
      </c>
      <c r="K43" s="80"/>
      <c r="L43" s="113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44" spans="1:12" s="7" customFormat="1" x14ac:dyDescent="0.25">
      <c r="A44" s="105" t="str">
        <f t="shared" si="11"/>
        <v>3.3</v>
      </c>
      <c r="B44" s="379" t="s">
        <v>34</v>
      </c>
      <c r="C44" s="380"/>
      <c r="D44" s="81"/>
      <c r="E44" s="82"/>
      <c r="F44" s="79">
        <f t="shared" si="12"/>
        <v>0</v>
      </c>
      <c r="G44" s="80"/>
      <c r="H44" s="81"/>
      <c r="I44" s="82"/>
      <c r="J44" s="79">
        <f t="shared" si="13"/>
        <v>0</v>
      </c>
      <c r="K44" s="80"/>
      <c r="L44" s="113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45" spans="1:12" s="7" customFormat="1" x14ac:dyDescent="0.25">
      <c r="A45" s="105" t="str">
        <f t="shared" si="11"/>
        <v>3.4</v>
      </c>
      <c r="B45" s="379" t="s">
        <v>35</v>
      </c>
      <c r="C45" s="380"/>
      <c r="D45" s="81"/>
      <c r="E45" s="82"/>
      <c r="F45" s="79">
        <f t="shared" si="12"/>
        <v>0</v>
      </c>
      <c r="G45" s="80"/>
      <c r="H45" s="81"/>
      <c r="I45" s="82"/>
      <c r="J45" s="79">
        <f t="shared" si="13"/>
        <v>0</v>
      </c>
      <c r="K45" s="80"/>
      <c r="L45" s="113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46" spans="1:12" s="7" customFormat="1" x14ac:dyDescent="0.25">
      <c r="A46" s="105" t="str">
        <f t="shared" si="11"/>
        <v>3.5</v>
      </c>
      <c r="B46" s="379" t="s">
        <v>36</v>
      </c>
      <c r="C46" s="380"/>
      <c r="D46" s="81"/>
      <c r="E46" s="82"/>
      <c r="F46" s="79">
        <f t="shared" si="12"/>
        <v>0</v>
      </c>
      <c r="G46" s="80"/>
      <c r="H46" s="81"/>
      <c r="I46" s="82"/>
      <c r="J46" s="79">
        <f t="shared" si="13"/>
        <v>0</v>
      </c>
      <c r="K46" s="80"/>
      <c r="L46" s="113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47" spans="1:12" s="7" customFormat="1" x14ac:dyDescent="0.25">
      <c r="A47" s="105" t="str">
        <f t="shared" si="11"/>
        <v>3.6</v>
      </c>
      <c r="B47" s="379" t="s">
        <v>37</v>
      </c>
      <c r="C47" s="380"/>
      <c r="D47" s="81"/>
      <c r="E47" s="82"/>
      <c r="F47" s="79">
        <f t="shared" si="12"/>
        <v>0</v>
      </c>
      <c r="G47" s="80"/>
      <c r="H47" s="81"/>
      <c r="I47" s="82"/>
      <c r="J47" s="79">
        <f t="shared" si="13"/>
        <v>0</v>
      </c>
      <c r="K47" s="80"/>
      <c r="L47" s="113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48" spans="1:12" s="7" customFormat="1" x14ac:dyDescent="0.25">
      <c r="A48" s="105" t="str">
        <f t="shared" si="11"/>
        <v>3.7</v>
      </c>
      <c r="B48" s="131"/>
      <c r="C48" s="132"/>
      <c r="D48" s="81"/>
      <c r="E48" s="82"/>
      <c r="F48" s="79">
        <f>SUM(D48:E48)</f>
        <v>0</v>
      </c>
      <c r="G48" s="80"/>
      <c r="H48" s="81"/>
      <c r="I48" s="82"/>
      <c r="J48" s="79">
        <f>SUM(H48:I48)</f>
        <v>0</v>
      </c>
      <c r="K48" s="80"/>
      <c r="L48" s="113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49" spans="1:12" s="7" customFormat="1" x14ac:dyDescent="0.25">
      <c r="A49" s="105" t="str">
        <f t="shared" si="11"/>
        <v>3.8</v>
      </c>
      <c r="B49" s="131"/>
      <c r="C49" s="132"/>
      <c r="D49" s="81"/>
      <c r="E49" s="82"/>
      <c r="F49" s="79">
        <f>SUM(D49:E49)</f>
        <v>0</v>
      </c>
      <c r="G49" s="80"/>
      <c r="H49" s="81"/>
      <c r="I49" s="82"/>
      <c r="J49" s="79">
        <f>SUM(H49:I49)</f>
        <v>0</v>
      </c>
      <c r="K49" s="80"/>
      <c r="L49" s="113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50" spans="1:12" s="7" customFormat="1" x14ac:dyDescent="0.25">
      <c r="A50" s="105" t="str">
        <f t="shared" si="11"/>
        <v>3.9</v>
      </c>
      <c r="B50" s="131"/>
      <c r="C50" s="132"/>
      <c r="D50" s="81"/>
      <c r="E50" s="82"/>
      <c r="F50" s="79">
        <f>SUM(D50:E50)</f>
        <v>0</v>
      </c>
      <c r="G50" s="80"/>
      <c r="H50" s="81"/>
      <c r="I50" s="82"/>
      <c r="J50" s="79">
        <f>SUM(H50:I50)</f>
        <v>0</v>
      </c>
      <c r="K50" s="80"/>
      <c r="L50" s="113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51" spans="1:12" s="7" customFormat="1" x14ac:dyDescent="0.25">
      <c r="A51" s="105" t="str">
        <f t="shared" si="11"/>
        <v>3.10</v>
      </c>
      <c r="B51" s="381"/>
      <c r="C51" s="382"/>
      <c r="D51" s="87"/>
      <c r="E51" s="88"/>
      <c r="F51" s="85">
        <f t="shared" si="12"/>
        <v>0</v>
      </c>
      <c r="G51" s="86"/>
      <c r="H51" s="87"/>
      <c r="I51" s="88"/>
      <c r="J51" s="85">
        <f t="shared" ref="J51" si="14">SUM(H51:I51)</f>
        <v>0</v>
      </c>
      <c r="K51" s="86"/>
      <c r="L51" s="113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52" spans="1:12" s="7" customFormat="1" x14ac:dyDescent="0.25">
      <c r="A52" s="138" t="s">
        <v>38</v>
      </c>
      <c r="B52" s="383" t="s">
        <v>40</v>
      </c>
      <c r="C52" s="384"/>
      <c r="D52" s="140">
        <f t="shared" ref="D52:K52" si="15">SUM(D53:D56)</f>
        <v>0</v>
      </c>
      <c r="E52" s="139">
        <f t="shared" si="15"/>
        <v>0</v>
      </c>
      <c r="F52" s="139">
        <f t="shared" si="15"/>
        <v>0</v>
      </c>
      <c r="G52" s="141">
        <f t="shared" si="15"/>
        <v>0</v>
      </c>
      <c r="H52" s="140">
        <f t="shared" si="15"/>
        <v>0</v>
      </c>
      <c r="I52" s="139">
        <f t="shared" si="15"/>
        <v>0</v>
      </c>
      <c r="J52" s="139">
        <f t="shared" si="15"/>
        <v>0</v>
      </c>
      <c r="K52" s="141">
        <f t="shared" si="15"/>
        <v>0</v>
      </c>
      <c r="L52" s="113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53" spans="1:12" s="7" customFormat="1" x14ac:dyDescent="0.25">
      <c r="A53" s="105" t="str">
        <f>$A$52&amp;(ROW()-ROW(A$52))</f>
        <v>4.1</v>
      </c>
      <c r="B53" s="385" t="s">
        <v>41</v>
      </c>
      <c r="C53" s="386"/>
      <c r="D53" s="78"/>
      <c r="E53" s="79"/>
      <c r="F53" s="79">
        <f>SUM(D53:E53)</f>
        <v>0</v>
      </c>
      <c r="G53" s="80"/>
      <c r="H53" s="78"/>
      <c r="I53" s="79"/>
      <c r="J53" s="79">
        <f>SUM(H53:I53)</f>
        <v>0</v>
      </c>
      <c r="K53" s="80"/>
      <c r="L53" s="113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54" spans="1:12" s="7" customFormat="1" x14ac:dyDescent="0.25">
      <c r="A54" s="105" t="str">
        <f t="shared" ref="A54:A56" si="16">"4."&amp;(ROW()-ROW(A$52))</f>
        <v>4.2</v>
      </c>
      <c r="B54" s="379" t="s">
        <v>42</v>
      </c>
      <c r="C54" s="380"/>
      <c r="D54" s="81"/>
      <c r="E54" s="82"/>
      <c r="F54" s="82">
        <f>SUM(D54:E54)</f>
        <v>0</v>
      </c>
      <c r="G54" s="83"/>
      <c r="H54" s="81"/>
      <c r="I54" s="82"/>
      <c r="J54" s="82">
        <f>SUM(H54:I54)</f>
        <v>0</v>
      </c>
      <c r="K54" s="83"/>
      <c r="L54" s="113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55" spans="1:12" s="7" customFormat="1" x14ac:dyDescent="0.25">
      <c r="A55" s="105" t="str">
        <f t="shared" si="16"/>
        <v>4.3</v>
      </c>
      <c r="B55" s="379" t="s">
        <v>207</v>
      </c>
      <c r="C55" s="380"/>
      <c r="D55" s="81"/>
      <c r="E55" s="82"/>
      <c r="F55" s="82">
        <f>SUM(D55:E55)</f>
        <v>0</v>
      </c>
      <c r="G55" s="83"/>
      <c r="H55" s="81"/>
      <c r="I55" s="82"/>
      <c r="J55" s="82">
        <f>SUM(H55:I55)</f>
        <v>0</v>
      </c>
      <c r="K55" s="83"/>
      <c r="L55" s="113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56" spans="1:12" s="7" customFormat="1" x14ac:dyDescent="0.25">
      <c r="A56" s="105" t="str">
        <f t="shared" si="16"/>
        <v>4.4</v>
      </c>
      <c r="B56" s="381"/>
      <c r="C56" s="382"/>
      <c r="D56" s="87"/>
      <c r="E56" s="88"/>
      <c r="F56" s="88">
        <f>SUM(D56:E56)</f>
        <v>0</v>
      </c>
      <c r="G56" s="102"/>
      <c r="H56" s="87"/>
      <c r="I56" s="88"/>
      <c r="J56" s="88">
        <f>SUM(H56:I56)</f>
        <v>0</v>
      </c>
      <c r="K56" s="102"/>
      <c r="L56" s="113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57" spans="1:12" s="7" customFormat="1" ht="15" customHeight="1" x14ac:dyDescent="0.25">
      <c r="A57" s="138" t="s">
        <v>39</v>
      </c>
      <c r="B57" s="383" t="s">
        <v>44</v>
      </c>
      <c r="C57" s="384"/>
      <c r="D57" s="140">
        <f t="shared" ref="D57:K57" si="17">SUM(D58:D65)</f>
        <v>0</v>
      </c>
      <c r="E57" s="139">
        <f t="shared" si="17"/>
        <v>0</v>
      </c>
      <c r="F57" s="139">
        <f t="shared" si="17"/>
        <v>0</v>
      </c>
      <c r="G57" s="141">
        <f t="shared" si="17"/>
        <v>0</v>
      </c>
      <c r="H57" s="140">
        <f t="shared" si="17"/>
        <v>0</v>
      </c>
      <c r="I57" s="139">
        <f t="shared" si="17"/>
        <v>0</v>
      </c>
      <c r="J57" s="139">
        <f t="shared" si="17"/>
        <v>0</v>
      </c>
      <c r="K57" s="141">
        <f t="shared" si="17"/>
        <v>0</v>
      </c>
      <c r="L57" s="113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58" spans="1:12" s="7" customFormat="1" x14ac:dyDescent="0.25">
      <c r="A58" s="105" t="str">
        <f>$A$57&amp;(ROW()-ROW($A$57))</f>
        <v>5.1</v>
      </c>
      <c r="B58" s="385" t="s">
        <v>45</v>
      </c>
      <c r="C58" s="386"/>
      <c r="D58" s="78"/>
      <c r="E58" s="79"/>
      <c r="F58" s="79">
        <f t="shared" ref="F58:F65" si="18">SUM(D58:E58)</f>
        <v>0</v>
      </c>
      <c r="G58" s="80"/>
      <c r="H58" s="78"/>
      <c r="I58" s="79"/>
      <c r="J58" s="79">
        <f t="shared" ref="J58:J65" si="19">SUM(H58:I58)</f>
        <v>0</v>
      </c>
      <c r="K58" s="80"/>
      <c r="L58" s="113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59" spans="1:12" s="7" customFormat="1" x14ac:dyDescent="0.25">
      <c r="A59" s="105" t="str">
        <f t="shared" ref="A59:A65" si="20">$A$57&amp;(ROW()-ROW($A$57))</f>
        <v>5.2</v>
      </c>
      <c r="B59" s="379" t="s">
        <v>46</v>
      </c>
      <c r="C59" s="380"/>
      <c r="D59" s="81"/>
      <c r="E59" s="82"/>
      <c r="F59" s="79">
        <f t="shared" si="18"/>
        <v>0</v>
      </c>
      <c r="G59" s="80"/>
      <c r="H59" s="81"/>
      <c r="I59" s="82"/>
      <c r="J59" s="79">
        <f t="shared" si="19"/>
        <v>0</v>
      </c>
      <c r="K59" s="80"/>
      <c r="L59" s="113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60" spans="1:12" s="7" customFormat="1" ht="15" customHeight="1" x14ac:dyDescent="0.25">
      <c r="A60" s="105" t="str">
        <f t="shared" si="20"/>
        <v>5.3</v>
      </c>
      <c r="B60" s="379" t="s">
        <v>47</v>
      </c>
      <c r="C60" s="380"/>
      <c r="D60" s="81"/>
      <c r="E60" s="82"/>
      <c r="F60" s="79">
        <f t="shared" si="18"/>
        <v>0</v>
      </c>
      <c r="G60" s="80"/>
      <c r="H60" s="81"/>
      <c r="I60" s="82"/>
      <c r="J60" s="79">
        <f t="shared" si="19"/>
        <v>0</v>
      </c>
      <c r="K60" s="80"/>
      <c r="L60" s="113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61" spans="1:12" s="7" customFormat="1" x14ac:dyDescent="0.25">
      <c r="A61" s="105" t="str">
        <f t="shared" si="20"/>
        <v>5.4</v>
      </c>
      <c r="B61" s="379" t="s">
        <v>48</v>
      </c>
      <c r="C61" s="380"/>
      <c r="D61" s="81"/>
      <c r="E61" s="82"/>
      <c r="F61" s="79">
        <f t="shared" si="18"/>
        <v>0</v>
      </c>
      <c r="G61" s="80"/>
      <c r="H61" s="81"/>
      <c r="I61" s="82"/>
      <c r="J61" s="79">
        <f t="shared" si="19"/>
        <v>0</v>
      </c>
      <c r="K61" s="80"/>
      <c r="L61" s="113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62" spans="1:12" s="7" customFormat="1" x14ac:dyDescent="0.25">
      <c r="A62" s="105" t="str">
        <f t="shared" si="20"/>
        <v>5.5</v>
      </c>
      <c r="B62" s="379" t="s">
        <v>37</v>
      </c>
      <c r="C62" s="380"/>
      <c r="D62" s="81"/>
      <c r="E62" s="82"/>
      <c r="F62" s="79">
        <f t="shared" si="18"/>
        <v>0</v>
      </c>
      <c r="G62" s="80"/>
      <c r="H62" s="81"/>
      <c r="I62" s="82"/>
      <c r="J62" s="79">
        <f t="shared" si="19"/>
        <v>0</v>
      </c>
      <c r="K62" s="80"/>
      <c r="L62" s="113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63" spans="1:12" s="7" customFormat="1" x14ac:dyDescent="0.25">
      <c r="A63" s="105" t="str">
        <f t="shared" si="20"/>
        <v>5.6</v>
      </c>
      <c r="B63" s="387"/>
      <c r="C63" s="388"/>
      <c r="D63" s="81"/>
      <c r="E63" s="82"/>
      <c r="F63" s="79">
        <f t="shared" si="18"/>
        <v>0</v>
      </c>
      <c r="G63" s="80"/>
      <c r="H63" s="81"/>
      <c r="I63" s="82"/>
      <c r="J63" s="79">
        <f t="shared" si="19"/>
        <v>0</v>
      </c>
      <c r="K63" s="80"/>
      <c r="L63" s="113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64" spans="1:12" s="7" customFormat="1" x14ac:dyDescent="0.25">
      <c r="A64" s="105" t="str">
        <f>$A$57&amp;(ROW()-ROW($A$57))</f>
        <v>5.7</v>
      </c>
      <c r="B64" s="379"/>
      <c r="C64" s="380"/>
      <c r="D64" s="81"/>
      <c r="E64" s="82"/>
      <c r="F64" s="79">
        <f t="shared" si="18"/>
        <v>0</v>
      </c>
      <c r="G64" s="80"/>
      <c r="H64" s="81"/>
      <c r="I64" s="82"/>
      <c r="J64" s="79">
        <f t="shared" si="19"/>
        <v>0</v>
      </c>
      <c r="K64" s="80"/>
      <c r="L64" s="113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65" spans="1:12" s="7" customFormat="1" x14ac:dyDescent="0.25">
      <c r="A65" s="105" t="str">
        <f t="shared" si="20"/>
        <v>5.8</v>
      </c>
      <c r="B65" s="381"/>
      <c r="C65" s="382"/>
      <c r="D65" s="87"/>
      <c r="E65" s="88"/>
      <c r="F65" s="85">
        <f t="shared" si="18"/>
        <v>0</v>
      </c>
      <c r="G65" s="86"/>
      <c r="H65" s="87"/>
      <c r="I65" s="88"/>
      <c r="J65" s="85">
        <f t="shared" si="19"/>
        <v>0</v>
      </c>
      <c r="K65" s="86"/>
      <c r="L65" s="113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66" spans="1:12" s="7" customFormat="1" x14ac:dyDescent="0.25">
      <c r="A66" s="138" t="s">
        <v>43</v>
      </c>
      <c r="B66" s="393" t="s">
        <v>49</v>
      </c>
      <c r="C66" s="394"/>
      <c r="D66" s="140">
        <f t="shared" ref="D66:K66" si="21">SUM(D67:D74)</f>
        <v>0</v>
      </c>
      <c r="E66" s="139">
        <f t="shared" si="21"/>
        <v>0</v>
      </c>
      <c r="F66" s="139">
        <f t="shared" si="21"/>
        <v>0</v>
      </c>
      <c r="G66" s="141">
        <f t="shared" si="21"/>
        <v>0</v>
      </c>
      <c r="H66" s="140">
        <f t="shared" si="21"/>
        <v>0</v>
      </c>
      <c r="I66" s="139">
        <f t="shared" si="21"/>
        <v>0</v>
      </c>
      <c r="J66" s="139">
        <f t="shared" si="21"/>
        <v>0</v>
      </c>
      <c r="K66" s="141">
        <f t="shared" si="21"/>
        <v>0</v>
      </c>
      <c r="L66" s="113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67" spans="1:12" s="7" customFormat="1" ht="15" customHeight="1" x14ac:dyDescent="0.25">
      <c r="A67" s="105" t="str">
        <f>$A$66&amp;(ROW()-ROW($A$66))</f>
        <v>6.1</v>
      </c>
      <c r="B67" s="358" t="s">
        <v>50</v>
      </c>
      <c r="C67" s="359"/>
      <c r="D67" s="78"/>
      <c r="E67" s="79"/>
      <c r="F67" s="79">
        <f t="shared" ref="F67:F74" si="22">SUM(D67:E67)</f>
        <v>0</v>
      </c>
      <c r="G67" s="80"/>
      <c r="H67" s="78"/>
      <c r="I67" s="79"/>
      <c r="J67" s="79">
        <f t="shared" ref="J67:J74" si="23">SUM(H67:I67)</f>
        <v>0</v>
      </c>
      <c r="K67" s="80"/>
      <c r="L67" s="113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68" spans="1:12" s="7" customFormat="1" ht="15" customHeight="1" x14ac:dyDescent="0.25">
      <c r="A68" s="105" t="str">
        <f t="shared" ref="A68:A74" si="24">$A$66&amp;(ROW()-ROW($A$66))</f>
        <v>6.2</v>
      </c>
      <c r="B68" s="352" t="s">
        <v>51</v>
      </c>
      <c r="C68" s="353"/>
      <c r="D68" s="78"/>
      <c r="E68" s="79"/>
      <c r="F68" s="79">
        <f t="shared" si="22"/>
        <v>0</v>
      </c>
      <c r="G68" s="80"/>
      <c r="H68" s="78"/>
      <c r="I68" s="79"/>
      <c r="J68" s="79">
        <f t="shared" si="23"/>
        <v>0</v>
      </c>
      <c r="K68" s="80"/>
      <c r="L68" s="113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69" spans="1:12" s="7" customFormat="1" x14ac:dyDescent="0.25">
      <c r="A69" s="105" t="str">
        <f t="shared" si="24"/>
        <v>6.3</v>
      </c>
      <c r="B69" s="352" t="s">
        <v>52</v>
      </c>
      <c r="C69" s="353"/>
      <c r="D69" s="81"/>
      <c r="E69" s="82"/>
      <c r="F69" s="79">
        <f t="shared" si="22"/>
        <v>0</v>
      </c>
      <c r="G69" s="80"/>
      <c r="H69" s="81"/>
      <c r="I69" s="82"/>
      <c r="J69" s="79">
        <f t="shared" si="23"/>
        <v>0</v>
      </c>
      <c r="K69" s="80"/>
      <c r="L69" s="113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70" spans="1:12" s="7" customFormat="1" x14ac:dyDescent="0.25">
      <c r="A70" s="105" t="str">
        <f t="shared" si="24"/>
        <v>6.4</v>
      </c>
      <c r="B70" s="377" t="s">
        <v>53</v>
      </c>
      <c r="C70" s="378"/>
      <c r="D70" s="81"/>
      <c r="E70" s="82"/>
      <c r="F70" s="79">
        <f t="shared" si="22"/>
        <v>0</v>
      </c>
      <c r="G70" s="80"/>
      <c r="H70" s="81"/>
      <c r="I70" s="82"/>
      <c r="J70" s="79">
        <f t="shared" si="23"/>
        <v>0</v>
      </c>
      <c r="K70" s="80"/>
      <c r="L70" s="113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71" spans="1:12" s="7" customFormat="1" x14ac:dyDescent="0.25">
      <c r="A71" s="105" t="str">
        <f t="shared" si="24"/>
        <v>6.5</v>
      </c>
      <c r="B71" s="377" t="s">
        <v>196</v>
      </c>
      <c r="C71" s="378"/>
      <c r="D71" s="81"/>
      <c r="E71" s="82"/>
      <c r="F71" s="79">
        <f t="shared" si="22"/>
        <v>0</v>
      </c>
      <c r="G71" s="80"/>
      <c r="H71" s="81"/>
      <c r="I71" s="82"/>
      <c r="J71" s="79">
        <f t="shared" si="23"/>
        <v>0</v>
      </c>
      <c r="K71" s="80"/>
      <c r="L71" s="113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72" spans="1:12" s="7" customFormat="1" x14ac:dyDescent="0.25">
      <c r="A72" s="105" t="str">
        <f t="shared" si="24"/>
        <v>6.6</v>
      </c>
      <c r="B72" s="352" t="s">
        <v>37</v>
      </c>
      <c r="C72" s="353"/>
      <c r="D72" s="81"/>
      <c r="E72" s="82"/>
      <c r="F72" s="79">
        <f t="shared" si="22"/>
        <v>0</v>
      </c>
      <c r="G72" s="80"/>
      <c r="H72" s="81"/>
      <c r="I72" s="82"/>
      <c r="J72" s="79">
        <f t="shared" si="23"/>
        <v>0</v>
      </c>
      <c r="K72" s="80"/>
      <c r="L72" s="113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73" spans="1:12" s="7" customFormat="1" x14ac:dyDescent="0.25">
      <c r="A73" s="105" t="str">
        <f t="shared" si="24"/>
        <v>6.7</v>
      </c>
      <c r="B73" s="352"/>
      <c r="C73" s="353"/>
      <c r="D73" s="81"/>
      <c r="E73" s="82"/>
      <c r="F73" s="79">
        <f t="shared" si="22"/>
        <v>0</v>
      </c>
      <c r="G73" s="80"/>
      <c r="H73" s="81"/>
      <c r="I73" s="82"/>
      <c r="J73" s="79">
        <f t="shared" si="23"/>
        <v>0</v>
      </c>
      <c r="K73" s="80"/>
      <c r="L73" s="113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74" spans="1:12" s="7" customFormat="1" x14ac:dyDescent="0.25">
      <c r="A74" s="105" t="str">
        <f t="shared" si="24"/>
        <v>6.8</v>
      </c>
      <c r="B74" s="129"/>
      <c r="C74" s="130"/>
      <c r="D74" s="81"/>
      <c r="E74" s="82"/>
      <c r="F74" s="79">
        <f t="shared" si="22"/>
        <v>0</v>
      </c>
      <c r="G74" s="80"/>
      <c r="H74" s="81"/>
      <c r="I74" s="82"/>
      <c r="J74" s="79">
        <f t="shared" si="23"/>
        <v>0</v>
      </c>
      <c r="K74" s="80"/>
      <c r="L74" s="113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75" spans="1:12" s="7" customFormat="1" x14ac:dyDescent="0.25">
      <c r="A75" s="193" t="s">
        <v>59</v>
      </c>
      <c r="B75" s="356" t="s">
        <v>54</v>
      </c>
      <c r="C75" s="357"/>
      <c r="D75" s="194">
        <f t="shared" ref="D75:K75" si="25">SUM(D76:D81)</f>
        <v>0</v>
      </c>
      <c r="E75" s="195">
        <f t="shared" si="25"/>
        <v>0</v>
      </c>
      <c r="F75" s="195">
        <f t="shared" si="25"/>
        <v>0</v>
      </c>
      <c r="G75" s="196">
        <f t="shared" si="25"/>
        <v>0</v>
      </c>
      <c r="H75" s="194">
        <f t="shared" si="25"/>
        <v>0</v>
      </c>
      <c r="I75" s="195">
        <f t="shared" si="25"/>
        <v>0</v>
      </c>
      <c r="J75" s="195">
        <f t="shared" si="25"/>
        <v>0</v>
      </c>
      <c r="K75" s="196">
        <f t="shared" si="25"/>
        <v>0</v>
      </c>
      <c r="L75" s="113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76" spans="1:12" s="7" customFormat="1" x14ac:dyDescent="0.25">
      <c r="A76" s="105" t="str">
        <f>"7."&amp;(ROW()-ROW($A$75))</f>
        <v>7.1</v>
      </c>
      <c r="B76" s="358" t="s">
        <v>55</v>
      </c>
      <c r="C76" s="359"/>
      <c r="D76" s="78"/>
      <c r="E76" s="79"/>
      <c r="F76" s="79">
        <f t="shared" ref="F76:F88" si="26">SUM(D76:E76)</f>
        <v>0</v>
      </c>
      <c r="G76" s="80"/>
      <c r="H76" s="78"/>
      <c r="I76" s="79"/>
      <c r="J76" s="79">
        <f t="shared" ref="J76:J88" si="27">SUM(H76:I76)</f>
        <v>0</v>
      </c>
      <c r="K76" s="80"/>
      <c r="L76" s="113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77" spans="1:12" s="7" customFormat="1" x14ac:dyDescent="0.25">
      <c r="A77" s="105" t="str">
        <f t="shared" ref="A77:A85" si="28">"7."&amp;(ROW()-ROW($A$75))</f>
        <v>7.2</v>
      </c>
      <c r="B77" s="352" t="s">
        <v>56</v>
      </c>
      <c r="C77" s="353"/>
      <c r="D77" s="81"/>
      <c r="E77" s="82"/>
      <c r="F77" s="79">
        <f t="shared" si="26"/>
        <v>0</v>
      </c>
      <c r="G77" s="80"/>
      <c r="H77" s="81"/>
      <c r="I77" s="82"/>
      <c r="J77" s="79">
        <f t="shared" si="27"/>
        <v>0</v>
      </c>
      <c r="K77" s="80"/>
      <c r="L77" s="113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78" spans="1:12" s="7" customFormat="1" x14ac:dyDescent="0.25">
      <c r="A78" s="105" t="str">
        <f t="shared" si="28"/>
        <v>7.3</v>
      </c>
      <c r="B78" s="352" t="s">
        <v>57</v>
      </c>
      <c r="C78" s="353"/>
      <c r="D78" s="81"/>
      <c r="E78" s="82"/>
      <c r="F78" s="79">
        <f t="shared" si="26"/>
        <v>0</v>
      </c>
      <c r="G78" s="80"/>
      <c r="H78" s="81"/>
      <c r="I78" s="82"/>
      <c r="J78" s="79">
        <f t="shared" si="27"/>
        <v>0</v>
      </c>
      <c r="K78" s="80"/>
      <c r="L78" s="113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79" spans="1:12" s="7" customFormat="1" x14ac:dyDescent="0.25">
      <c r="A79" s="105" t="str">
        <f t="shared" si="28"/>
        <v>7.4</v>
      </c>
      <c r="B79" s="352" t="s">
        <v>58</v>
      </c>
      <c r="C79" s="353"/>
      <c r="D79" s="81"/>
      <c r="E79" s="82"/>
      <c r="F79" s="79">
        <f t="shared" si="26"/>
        <v>0</v>
      </c>
      <c r="G79" s="80"/>
      <c r="H79" s="81"/>
      <c r="I79" s="82"/>
      <c r="J79" s="79">
        <f t="shared" si="27"/>
        <v>0</v>
      </c>
      <c r="K79" s="80"/>
      <c r="L79" s="113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80" spans="1:12" s="7" customFormat="1" ht="15" customHeight="1" x14ac:dyDescent="0.25">
      <c r="A80" s="105" t="str">
        <f t="shared" si="28"/>
        <v>7.5</v>
      </c>
      <c r="B80" s="352" t="s">
        <v>37</v>
      </c>
      <c r="C80" s="353"/>
      <c r="D80" s="81"/>
      <c r="E80" s="82"/>
      <c r="F80" s="79">
        <f t="shared" si="26"/>
        <v>0</v>
      </c>
      <c r="G80" s="80"/>
      <c r="H80" s="81"/>
      <c r="I80" s="82"/>
      <c r="J80" s="79">
        <f t="shared" si="27"/>
        <v>0</v>
      </c>
      <c r="K80" s="80"/>
      <c r="L80" s="113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81" spans="1:12" s="7" customFormat="1" x14ac:dyDescent="0.25">
      <c r="A81" s="105" t="str">
        <f t="shared" si="28"/>
        <v>7.6</v>
      </c>
      <c r="B81" s="354"/>
      <c r="C81" s="355"/>
      <c r="D81" s="87"/>
      <c r="E81" s="88"/>
      <c r="F81" s="79">
        <f t="shared" si="26"/>
        <v>0</v>
      </c>
      <c r="G81" s="80"/>
      <c r="H81" s="81"/>
      <c r="I81" s="82"/>
      <c r="J81" s="79">
        <f t="shared" si="27"/>
        <v>0</v>
      </c>
      <c r="K81" s="86"/>
      <c r="L81" s="113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82" spans="1:12" s="7" customFormat="1" x14ac:dyDescent="0.25">
      <c r="A82" s="105" t="str">
        <f t="shared" si="28"/>
        <v>7.7</v>
      </c>
      <c r="B82" s="412"/>
      <c r="C82" s="413"/>
      <c r="D82" s="81"/>
      <c r="E82" s="82"/>
      <c r="F82" s="79">
        <f t="shared" si="26"/>
        <v>0</v>
      </c>
      <c r="G82" s="83"/>
      <c r="H82" s="81"/>
      <c r="I82" s="85"/>
      <c r="J82" s="79">
        <f t="shared" si="27"/>
        <v>0</v>
      </c>
      <c r="K82" s="269"/>
      <c r="L82" s="265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83" spans="1:12" s="7" customFormat="1" ht="15" x14ac:dyDescent="0.25">
      <c r="A83" s="267" t="str">
        <f t="shared" si="28"/>
        <v>7.8</v>
      </c>
      <c r="B83" s="409"/>
      <c r="C83" s="410"/>
      <c r="D83" s="81"/>
      <c r="E83" s="82"/>
      <c r="F83" s="79">
        <f t="shared" si="26"/>
        <v>0</v>
      </c>
      <c r="G83" s="79"/>
      <c r="H83" s="78"/>
      <c r="I83" s="82"/>
      <c r="J83" s="79">
        <f t="shared" si="27"/>
        <v>0</v>
      </c>
      <c r="K83" s="268"/>
      <c r="L83" s="265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84" spans="1:12" s="7" customFormat="1" ht="15" x14ac:dyDescent="0.25">
      <c r="A84" s="105" t="str">
        <f t="shared" si="28"/>
        <v>7.9</v>
      </c>
      <c r="B84" s="350"/>
      <c r="C84" s="351"/>
      <c r="D84" s="81"/>
      <c r="E84" s="82"/>
      <c r="F84" s="79">
        <f t="shared" si="26"/>
        <v>0</v>
      </c>
      <c r="G84" s="82"/>
      <c r="H84" s="81"/>
      <c r="I84" s="82"/>
      <c r="J84" s="79">
        <f t="shared" si="27"/>
        <v>0</v>
      </c>
      <c r="K84" s="84"/>
      <c r="L84" s="265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85" spans="1:12" s="7" customFormat="1" ht="15" x14ac:dyDescent="0.25">
      <c r="A85" s="105" t="str">
        <f t="shared" si="28"/>
        <v>7.10</v>
      </c>
      <c r="B85" s="350"/>
      <c r="C85" s="351"/>
      <c r="D85" s="81"/>
      <c r="E85" s="82"/>
      <c r="F85" s="79">
        <f t="shared" si="26"/>
        <v>0</v>
      </c>
      <c r="G85" s="82"/>
      <c r="H85" s="81"/>
      <c r="I85" s="82"/>
      <c r="J85" s="79">
        <f t="shared" si="27"/>
        <v>0</v>
      </c>
      <c r="K85" s="84"/>
      <c r="L85" s="265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86" spans="1:12" s="7" customFormat="1" ht="15" x14ac:dyDescent="0.25">
      <c r="A86" s="105" t="str">
        <f>"7."&amp;(ROW()-ROW($A$75))</f>
        <v>7.11</v>
      </c>
      <c r="B86" s="350"/>
      <c r="C86" s="351"/>
      <c r="D86" s="87"/>
      <c r="E86" s="88"/>
      <c r="F86" s="79">
        <f t="shared" si="26"/>
        <v>0</v>
      </c>
      <c r="G86" s="82"/>
      <c r="H86" s="81"/>
      <c r="I86" s="82"/>
      <c r="J86" s="79">
        <f t="shared" si="27"/>
        <v>0</v>
      </c>
      <c r="K86" s="266"/>
      <c r="L86" s="265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87" spans="1:12" s="7" customFormat="1" ht="15" x14ac:dyDescent="0.25">
      <c r="A87" s="105" t="str">
        <f>"7."&amp;(ROW()-ROW($A$75))</f>
        <v>7.12</v>
      </c>
      <c r="B87" s="350"/>
      <c r="C87" s="351"/>
      <c r="D87" s="81"/>
      <c r="E87" s="82"/>
      <c r="F87" s="79">
        <f t="shared" si="26"/>
        <v>0</v>
      </c>
      <c r="G87" s="79"/>
      <c r="H87" s="78"/>
      <c r="I87" s="79"/>
      <c r="J87" s="79">
        <f t="shared" si="27"/>
        <v>0</v>
      </c>
      <c r="K87" s="84"/>
      <c r="L87" s="265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88" spans="1:12" s="7" customFormat="1" ht="15" x14ac:dyDescent="0.25">
      <c r="A88" s="105" t="str">
        <f t="shared" ref="A88" si="29">"7."&amp;(ROW()-ROW($A$75))</f>
        <v>7.13</v>
      </c>
      <c r="B88" s="348"/>
      <c r="C88" s="349"/>
      <c r="D88" s="87"/>
      <c r="E88" s="88"/>
      <c r="F88" s="85">
        <f t="shared" si="26"/>
        <v>0</v>
      </c>
      <c r="G88" s="88"/>
      <c r="H88" s="87"/>
      <c r="I88" s="85"/>
      <c r="J88" s="79">
        <f t="shared" si="27"/>
        <v>0</v>
      </c>
      <c r="K88" s="266"/>
      <c r="L88" s="265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89" spans="1:12" s="7" customFormat="1" ht="15" x14ac:dyDescent="0.25">
      <c r="A89" s="197" t="s">
        <v>215</v>
      </c>
      <c r="B89" s="411" t="s">
        <v>62</v>
      </c>
      <c r="C89" s="357"/>
      <c r="D89" s="194">
        <f>SUM(D90:D96)</f>
        <v>0</v>
      </c>
      <c r="E89" s="195">
        <f>SUM(E90:E96)</f>
        <v>0</v>
      </c>
      <c r="F89" s="195">
        <f>SUM(F90:F96)</f>
        <v>0</v>
      </c>
      <c r="G89" s="195"/>
      <c r="H89" s="194">
        <f>SUM(H90:H96)</f>
        <v>0</v>
      </c>
      <c r="I89" s="195">
        <f>SUM(I90:I96)</f>
        <v>0</v>
      </c>
      <c r="J89" s="195">
        <f>SUM(J90:J96)</f>
        <v>0</v>
      </c>
      <c r="K89" s="195"/>
      <c r="L89" s="116"/>
    </row>
    <row r="90" spans="1:12" s="7" customFormat="1" ht="15" x14ac:dyDescent="0.25">
      <c r="A90" s="105" t="str">
        <f>"9."&amp;(ROW()-ROW($A$89))</f>
        <v>9.1</v>
      </c>
      <c r="B90" s="263" t="s">
        <v>63</v>
      </c>
      <c r="C90" s="264"/>
      <c r="D90" s="78"/>
      <c r="E90" s="79"/>
      <c r="F90" s="79">
        <f t="shared" ref="F90:F96" si="30">SUM(D90:E90)</f>
        <v>0</v>
      </c>
      <c r="G90" s="80"/>
      <c r="H90" s="78"/>
      <c r="I90" s="79"/>
      <c r="J90" s="79">
        <f t="shared" ref="J90:J96" si="31">SUM(H90:I90)</f>
        <v>0</v>
      </c>
      <c r="K90" s="80"/>
      <c r="L90" s="116"/>
    </row>
    <row r="91" spans="1:12" s="7" customFormat="1" ht="15" x14ac:dyDescent="0.25">
      <c r="A91" s="105" t="str">
        <f t="shared" ref="A91:A96" si="32">"9."&amp;(ROW()-ROW($A$89))</f>
        <v>9.2</v>
      </c>
      <c r="B91" s="263" t="s">
        <v>64</v>
      </c>
      <c r="C91" s="264"/>
      <c r="D91" s="81"/>
      <c r="E91" s="82"/>
      <c r="F91" s="79">
        <f t="shared" si="30"/>
        <v>0</v>
      </c>
      <c r="G91" s="80"/>
      <c r="H91" s="81"/>
      <c r="I91" s="82"/>
      <c r="J91" s="79">
        <f t="shared" si="31"/>
        <v>0</v>
      </c>
      <c r="K91" s="80"/>
      <c r="L91" s="117"/>
    </row>
    <row r="92" spans="1:12" s="7" customFormat="1" ht="15" x14ac:dyDescent="0.25">
      <c r="A92" s="105" t="str">
        <f t="shared" si="32"/>
        <v>9.3</v>
      </c>
      <c r="B92" s="263" t="s">
        <v>65</v>
      </c>
      <c r="C92" s="264"/>
      <c r="D92" s="81"/>
      <c r="E92" s="82"/>
      <c r="F92" s="79">
        <f t="shared" si="30"/>
        <v>0</v>
      </c>
      <c r="G92" s="80"/>
      <c r="H92" s="81"/>
      <c r="I92" s="82"/>
      <c r="J92" s="79">
        <f t="shared" si="31"/>
        <v>0</v>
      </c>
      <c r="K92" s="80"/>
      <c r="L92" s="117"/>
    </row>
    <row r="93" spans="1:12" s="7" customFormat="1" ht="15" x14ac:dyDescent="0.25">
      <c r="A93" s="105" t="str">
        <f t="shared" si="32"/>
        <v>9.4</v>
      </c>
      <c r="B93" s="263" t="s">
        <v>66</v>
      </c>
      <c r="C93" s="264"/>
      <c r="D93" s="81"/>
      <c r="E93" s="82"/>
      <c r="F93" s="79">
        <f t="shared" si="30"/>
        <v>0</v>
      </c>
      <c r="G93" s="80"/>
      <c r="H93" s="81"/>
      <c r="I93" s="82"/>
      <c r="J93" s="79">
        <f t="shared" si="31"/>
        <v>0</v>
      </c>
      <c r="K93" s="80"/>
      <c r="L93" s="116"/>
    </row>
    <row r="94" spans="1:12" s="7" customFormat="1" ht="15" x14ac:dyDescent="0.25">
      <c r="A94" s="105" t="str">
        <f t="shared" si="32"/>
        <v>9.5</v>
      </c>
      <c r="B94" s="263" t="s">
        <v>167</v>
      </c>
      <c r="C94" s="264"/>
      <c r="D94" s="87"/>
      <c r="E94" s="88"/>
      <c r="F94" s="79">
        <f t="shared" si="30"/>
        <v>0</v>
      </c>
      <c r="G94" s="83"/>
      <c r="H94" s="87"/>
      <c r="I94" s="88"/>
      <c r="J94" s="79">
        <f t="shared" si="31"/>
        <v>0</v>
      </c>
      <c r="K94" s="83"/>
      <c r="L94" s="117"/>
    </row>
    <row r="95" spans="1:12" s="7" customFormat="1" ht="15" x14ac:dyDescent="0.25">
      <c r="A95" s="105" t="str">
        <f t="shared" si="32"/>
        <v>9.6</v>
      </c>
      <c r="B95" s="360" t="s">
        <v>67</v>
      </c>
      <c r="C95" s="361"/>
      <c r="D95" s="87"/>
      <c r="E95" s="88"/>
      <c r="F95" s="79">
        <f t="shared" si="30"/>
        <v>0</v>
      </c>
      <c r="G95" s="79"/>
      <c r="H95" s="87"/>
      <c r="I95" s="88"/>
      <c r="J95" s="79">
        <f t="shared" si="31"/>
        <v>0</v>
      </c>
      <c r="K95" s="79"/>
      <c r="L95" s="117"/>
    </row>
    <row r="96" spans="1:12" s="7" customFormat="1" ht="15" x14ac:dyDescent="0.25">
      <c r="A96" s="105" t="str">
        <f t="shared" si="32"/>
        <v>9.7</v>
      </c>
      <c r="B96" s="360"/>
      <c r="C96" s="361"/>
      <c r="D96" s="89"/>
      <c r="E96" s="90"/>
      <c r="F96" s="90">
        <f t="shared" si="30"/>
        <v>0</v>
      </c>
      <c r="G96" s="91"/>
      <c r="H96" s="89"/>
      <c r="I96" s="90"/>
      <c r="J96" s="90">
        <f t="shared" si="31"/>
        <v>0</v>
      </c>
      <c r="K96" s="91"/>
      <c r="L96" s="117"/>
    </row>
    <row r="97" spans="1:12" s="1" customFormat="1" ht="15" x14ac:dyDescent="0.25">
      <c r="L97" s="142"/>
    </row>
    <row r="98" spans="1:12" x14ac:dyDescent="0.25">
      <c r="B98" s="143" t="s">
        <v>70</v>
      </c>
      <c r="C98" s="144"/>
      <c r="D98" s="145"/>
      <c r="E98" s="145"/>
      <c r="F98" s="145"/>
      <c r="G98" s="145"/>
      <c r="H98" s="145"/>
      <c r="I98" s="145"/>
      <c r="J98" s="145"/>
    </row>
    <row r="99" spans="1:12" ht="14.25" customHeight="1" x14ac:dyDescent="0.25">
      <c r="B99" s="407" t="s">
        <v>14</v>
      </c>
      <c r="C99" s="408"/>
      <c r="D99" s="408"/>
      <c r="E99" s="408"/>
      <c r="F99" s="408"/>
      <c r="G99" s="408"/>
      <c r="H99" s="408"/>
      <c r="I99" s="408"/>
      <c r="J99" s="408"/>
      <c r="K99" s="408"/>
      <c r="L99" s="146"/>
    </row>
    <row r="100" spans="1:12" ht="39.75" customHeight="1" x14ac:dyDescent="0.25">
      <c r="B100" s="407" t="s">
        <v>210</v>
      </c>
      <c r="C100" s="407"/>
      <c r="D100" s="407"/>
      <c r="E100" s="407"/>
      <c r="F100" s="407"/>
      <c r="G100" s="407"/>
      <c r="H100" s="407"/>
      <c r="I100" s="407"/>
      <c r="J100" s="407"/>
      <c r="K100" s="407"/>
      <c r="L100" s="146"/>
    </row>
    <row r="101" spans="1:12" ht="30.6" customHeight="1" x14ac:dyDescent="0.25">
      <c r="B101" s="406" t="s">
        <v>71</v>
      </c>
      <c r="C101" s="406"/>
      <c r="D101" s="406"/>
      <c r="E101" s="406"/>
      <c r="F101" s="406"/>
      <c r="G101" s="406"/>
      <c r="H101" s="406"/>
      <c r="I101" s="406"/>
      <c r="J101" s="406"/>
      <c r="K101" s="406"/>
      <c r="L101" s="147"/>
    </row>
    <row r="102" spans="1:12" ht="27.6" customHeight="1" x14ac:dyDescent="0.25">
      <c r="B102" s="406" t="s">
        <v>72</v>
      </c>
      <c r="C102" s="406"/>
      <c r="D102" s="406"/>
      <c r="E102" s="406"/>
      <c r="F102" s="406"/>
      <c r="G102" s="406"/>
      <c r="H102" s="406"/>
      <c r="I102" s="406"/>
      <c r="J102" s="406"/>
      <c r="K102" s="406"/>
      <c r="L102" s="147"/>
    </row>
    <row r="103" spans="1:12" ht="89.45" customHeight="1" x14ac:dyDescent="0.25">
      <c r="A103" s="25"/>
      <c r="B103" s="406" t="s">
        <v>218</v>
      </c>
      <c r="C103" s="406"/>
      <c r="D103" s="406"/>
      <c r="E103" s="406"/>
      <c r="F103" s="406"/>
      <c r="G103" s="406"/>
      <c r="H103" s="406"/>
      <c r="I103" s="406"/>
      <c r="J103" s="406"/>
      <c r="K103" s="406"/>
      <c r="L103" s="147"/>
    </row>
    <row r="104" spans="1:12" ht="62.1" customHeight="1" x14ac:dyDescent="0.25">
      <c r="A104" s="25"/>
      <c r="B104" s="406" t="s">
        <v>209</v>
      </c>
      <c r="C104" s="406"/>
      <c r="D104" s="406"/>
      <c r="E104" s="406"/>
      <c r="F104" s="406"/>
      <c r="G104" s="406"/>
      <c r="H104" s="406"/>
      <c r="I104" s="406"/>
      <c r="J104" s="406"/>
      <c r="K104" s="406"/>
      <c r="L104" s="147"/>
    </row>
    <row r="105" spans="1:12" x14ac:dyDescent="0.25">
      <c r="B105" s="347"/>
      <c r="C105" s="347"/>
      <c r="D105" s="347"/>
      <c r="E105" s="347"/>
      <c r="F105" s="347"/>
      <c r="G105" s="347"/>
      <c r="H105" s="347"/>
      <c r="I105" s="347"/>
      <c r="J105" s="347"/>
      <c r="K105" s="347"/>
      <c r="L105" s="118"/>
    </row>
  </sheetData>
  <sheetProtection formatCells="0" formatColumns="0" formatRows="0" insertRows="0" insertHyperlinks="0" deleteColumns="0" deleteRows="0"/>
  <mergeCells count="115">
    <mergeCell ref="D12:G12"/>
    <mergeCell ref="H12:K12"/>
    <mergeCell ref="B14:C14"/>
    <mergeCell ref="D14:G14"/>
    <mergeCell ref="H14:K14"/>
    <mergeCell ref="B15:C15"/>
    <mergeCell ref="B13:C13"/>
    <mergeCell ref="D13:G13"/>
    <mergeCell ref="H13:K13"/>
    <mergeCell ref="D15:G15"/>
    <mergeCell ref="H15:K15"/>
    <mergeCell ref="D9:E9"/>
    <mergeCell ref="D10:E10"/>
    <mergeCell ref="F8:G8"/>
    <mergeCell ref="F9:G9"/>
    <mergeCell ref="F10:G10"/>
    <mergeCell ref="H8:I8"/>
    <mergeCell ref="J8:K8"/>
    <mergeCell ref="H9:I9"/>
    <mergeCell ref="J9:K9"/>
    <mergeCell ref="H10:I10"/>
    <mergeCell ref="J10:K10"/>
    <mergeCell ref="D3:G3"/>
    <mergeCell ref="H3:K3"/>
    <mergeCell ref="D4:E4"/>
    <mergeCell ref="D5:E5"/>
    <mergeCell ref="F5:G5"/>
    <mergeCell ref="F4:G4"/>
    <mergeCell ref="H4:I4"/>
    <mergeCell ref="J4:K4"/>
    <mergeCell ref="H5:I5"/>
    <mergeCell ref="J5:K5"/>
    <mergeCell ref="B1:D1"/>
    <mergeCell ref="B104:K104"/>
    <mergeCell ref="B96:C96"/>
    <mergeCell ref="B99:K99"/>
    <mergeCell ref="B100:K100"/>
    <mergeCell ref="B101:K101"/>
    <mergeCell ref="B102:K102"/>
    <mergeCell ref="B103:K103"/>
    <mergeCell ref="B83:C83"/>
    <mergeCell ref="B89:C89"/>
    <mergeCell ref="B82:C82"/>
    <mergeCell ref="B85:C85"/>
    <mergeCell ref="B56:C56"/>
    <mergeCell ref="B57:C57"/>
    <mergeCell ref="B58:C58"/>
    <mergeCell ref="B59:C59"/>
    <mergeCell ref="B62:C62"/>
    <mergeCell ref="B24:C24"/>
    <mergeCell ref="A18:C18"/>
    <mergeCell ref="B71:C71"/>
    <mergeCell ref="B42:C42"/>
    <mergeCell ref="B43:C43"/>
    <mergeCell ref="B44:C44"/>
    <mergeCell ref="B45:C45"/>
    <mergeCell ref="B46:C46"/>
    <mergeCell ref="B54:C54"/>
    <mergeCell ref="B55:C55"/>
    <mergeCell ref="B19:C19"/>
    <mergeCell ref="B20:C20"/>
    <mergeCell ref="B21:C21"/>
    <mergeCell ref="B22:C22"/>
    <mergeCell ref="B23:C23"/>
    <mergeCell ref="B36:C36"/>
    <mergeCell ref="B25:C25"/>
    <mergeCell ref="B28:C28"/>
    <mergeCell ref="B29:C29"/>
    <mergeCell ref="B30:C30"/>
    <mergeCell ref="B31:C31"/>
    <mergeCell ref="B32:C32"/>
    <mergeCell ref="B33:C33"/>
    <mergeCell ref="B34:C34"/>
    <mergeCell ref="B35:C35"/>
    <mergeCell ref="B40:C40"/>
    <mergeCell ref="B41:C41"/>
    <mergeCell ref="D17:G17"/>
    <mergeCell ref="H17:K17"/>
    <mergeCell ref="J7:K7"/>
    <mergeCell ref="H7:I7"/>
    <mergeCell ref="D7:E7"/>
    <mergeCell ref="F7:G7"/>
    <mergeCell ref="D8:E8"/>
    <mergeCell ref="B70:C70"/>
    <mergeCell ref="B60:C60"/>
    <mergeCell ref="B51:C51"/>
    <mergeCell ref="B52:C52"/>
    <mergeCell ref="B53:C53"/>
    <mergeCell ref="B63:C63"/>
    <mergeCell ref="B64:C64"/>
    <mergeCell ref="B67:C67"/>
    <mergeCell ref="B68:C68"/>
    <mergeCell ref="B69:C69"/>
    <mergeCell ref="B61:C61"/>
    <mergeCell ref="B47:C47"/>
    <mergeCell ref="B37:C37"/>
    <mergeCell ref="B38:C38"/>
    <mergeCell ref="B39:C39"/>
    <mergeCell ref="B65:C65"/>
    <mergeCell ref="B66:C66"/>
    <mergeCell ref="B105:K105"/>
    <mergeCell ref="B88:C88"/>
    <mergeCell ref="B84:C84"/>
    <mergeCell ref="B80:C80"/>
    <mergeCell ref="B81:C81"/>
    <mergeCell ref="B72:C72"/>
    <mergeCell ref="B73:C73"/>
    <mergeCell ref="B75:C75"/>
    <mergeCell ref="B76:C76"/>
    <mergeCell ref="B77:C77"/>
    <mergeCell ref="B78:C78"/>
    <mergeCell ref="B79:C79"/>
    <mergeCell ref="B86:C86"/>
    <mergeCell ref="B87:C87"/>
    <mergeCell ref="B95:C95"/>
  </mergeCells>
  <conditionalFormatting sqref="F5">
    <cfRule type="cellIs" dxfId="125" priority="34" operator="greaterThan">
      <formula>$D$5</formula>
    </cfRule>
  </conditionalFormatting>
  <conditionalFormatting sqref="J5">
    <cfRule type="cellIs" dxfId="124" priority="30" operator="greaterThan">
      <formula>$H$5</formula>
    </cfRule>
  </conditionalFormatting>
  <conditionalFormatting sqref="F8">
    <cfRule type="cellIs" dxfId="123" priority="28" operator="greaterThan">
      <formula>$D$8</formula>
    </cfRule>
  </conditionalFormatting>
  <conditionalFormatting sqref="F9">
    <cfRule type="cellIs" dxfId="122" priority="26" operator="greaterThan">
      <formula>$C$9</formula>
    </cfRule>
  </conditionalFormatting>
  <conditionalFormatting sqref="F10">
    <cfRule type="cellIs" dxfId="121" priority="24" operator="greaterThan">
      <formula>$C$10</formula>
    </cfRule>
  </conditionalFormatting>
  <conditionalFormatting sqref="J8">
    <cfRule type="cellIs" dxfId="120" priority="14" operator="greaterThan">
      <formula>$H$8</formula>
    </cfRule>
  </conditionalFormatting>
  <conditionalFormatting sqref="J9">
    <cfRule type="cellIs" dxfId="119" priority="12" operator="greaterThan">
      <formula>$H$9</formula>
    </cfRule>
  </conditionalFormatting>
  <conditionalFormatting sqref="J10">
    <cfRule type="cellIs" dxfId="118" priority="10" operator="greaterThan">
      <formula>$H$10</formula>
    </cfRule>
  </conditionalFormatting>
  <conditionalFormatting sqref="D5:E5 H5:I5 D8:E10 H8:I10">
    <cfRule type="containsText" dxfId="117" priority="5" operator="containsText" text="Vyplňte list 1. Souhrn!">
      <formula>NOT(ISERROR(SEARCH("Vyplňte list 1. Souhrn!",D5)))</formula>
    </cfRule>
  </conditionalFormatting>
  <conditionalFormatting sqref="K19:K88">
    <cfRule type="expression" dxfId="116" priority="4">
      <formula>$K19:$K81&gt;$J19:$J81-$I19:$I81</formula>
    </cfRule>
  </conditionalFormatting>
  <conditionalFormatting sqref="G19:G88">
    <cfRule type="expression" dxfId="115" priority="3">
      <formula>$G19:$G88&gt;$F19:$F81-$E19:$E81</formula>
    </cfRule>
  </conditionalFormatting>
  <conditionalFormatting sqref="K90:K95">
    <cfRule type="expression" dxfId="114" priority="1">
      <formula>$G90:$G159&gt;$F90:$F152-$E90:$E152</formula>
    </cfRule>
  </conditionalFormatting>
  <conditionalFormatting sqref="G90:G95">
    <cfRule type="expression" dxfId="113" priority="2">
      <formula>$G90:$G159&gt;$F90:$F152-$E90:$E152</formula>
    </cfRule>
  </conditionalFormatting>
  <pageMargins left="0.70866141732283472" right="0.70866141732283472" top="0.78740157480314965" bottom="0.78740157480314965" header="0.31496062992125984" footer="0.31496062992125984"/>
  <pageSetup paperSize="9" scale="60" orientation="portrait" r:id="rId1"/>
  <headerFooter>
    <oddHeader>&amp;CNáklady</oddHeader>
    <oddFooter>&amp;C&amp;P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" operator="notEqual" id="{DFC98551-BE8D-4736-A61A-34F5954D19A0}">
            <xm:f>'4. Seznam dokladů'!$H$7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F8</xm:sqref>
        </x14:conditionalFormatting>
        <x14:conditionalFormatting xmlns:xm="http://schemas.microsoft.com/office/excel/2006/main">
          <x14:cfRule type="cellIs" priority="25" operator="notEqual" id="{946C1127-9F2F-460D-A52F-07979E27685D}">
            <xm:f>'4. Seznam dokladů'!$H$9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F9</xm:sqref>
        </x14:conditionalFormatting>
        <x14:conditionalFormatting xmlns:xm="http://schemas.microsoft.com/office/excel/2006/main">
          <x14:cfRule type="cellIs" priority="23" operator="notEqual" id="{9DE66D2D-EA99-4572-8C91-252D92D5098F}">
            <xm:f>'4. Seznam dokladů'!$H$11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F10</xm:sqref>
        </x14:conditionalFormatting>
        <x14:conditionalFormatting xmlns:xm="http://schemas.microsoft.com/office/excel/2006/main">
          <x14:cfRule type="cellIs" priority="13" operator="notEqual" id="{74B69564-2505-497E-82F1-FBD72BA96B4B}">
            <xm:f>'4. Seznam dokladů'!$H$18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cellIs" priority="11" operator="notEqual" id="{00AF7C09-EAEB-40F1-99F4-38F3E6C37296}">
            <xm:f>'4. Seznam dokladů'!$H$20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J9</xm:sqref>
        </x14:conditionalFormatting>
        <x14:conditionalFormatting xmlns:xm="http://schemas.microsoft.com/office/excel/2006/main">
          <x14:cfRule type="cellIs" priority="9" operator="notEqual" id="{0108BE60-A737-4C46-AB9E-8E3E0BF53FCC}">
            <xm:f>'4. Seznam dokladů'!$H$22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J10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6BD33-AF48-45AD-845B-C8A086766B8B}">
  <sheetPr>
    <pageSetUpPr fitToPage="1"/>
  </sheetPr>
  <dimension ref="A1:K32"/>
  <sheetViews>
    <sheetView showGridLines="0" tabSelected="1" topLeftCell="C1" zoomScale="82" zoomScaleNormal="62" workbookViewId="0">
      <selection activeCell="J37" sqref="J37"/>
    </sheetView>
  </sheetViews>
  <sheetFormatPr defaultColWidth="9.140625" defaultRowHeight="14.25" x14ac:dyDescent="0.25"/>
  <cols>
    <col min="1" max="1" width="4.85546875" style="8" customWidth="1"/>
    <col min="2" max="2" width="27.5703125" style="11" customWidth="1"/>
    <col min="3" max="3" width="33.5703125" style="12" customWidth="1"/>
    <col min="4" max="4" width="17.140625" style="13" customWidth="1"/>
    <col min="5" max="5" width="13.42578125" style="13" customWidth="1"/>
    <col min="6" max="9" width="18" style="13" customWidth="1"/>
    <col min="10" max="10" width="34.7109375" style="48" customWidth="1"/>
    <col min="11" max="16384" width="9.140625" style="4"/>
  </cols>
  <sheetData>
    <row r="1" spans="1:11" ht="18" customHeight="1" x14ac:dyDescent="0.25">
      <c r="A1" s="461"/>
      <c r="B1" s="461"/>
      <c r="C1" s="27"/>
      <c r="D1" s="472" t="s">
        <v>74</v>
      </c>
      <c r="E1" s="472"/>
      <c r="F1" s="472"/>
      <c r="G1" s="59"/>
      <c r="H1" s="59"/>
      <c r="I1" s="59"/>
    </row>
    <row r="2" spans="1:11" ht="18" customHeight="1" x14ac:dyDescent="0.25">
      <c r="A2" s="466" t="s">
        <v>73</v>
      </c>
      <c r="B2" s="467"/>
      <c r="C2" s="468"/>
      <c r="D2" s="362">
        <v>2023</v>
      </c>
      <c r="E2" s="363"/>
      <c r="F2" s="445"/>
      <c r="G2" s="365">
        <v>2024</v>
      </c>
      <c r="H2" s="366"/>
      <c r="I2" s="446"/>
      <c r="J2" s="458" t="s">
        <v>19</v>
      </c>
    </row>
    <row r="3" spans="1:11" s="5" customFormat="1" ht="14.25" customHeight="1" x14ac:dyDescent="0.25">
      <c r="A3" s="469"/>
      <c r="B3" s="470"/>
      <c r="C3" s="471"/>
      <c r="D3" s="92" t="s">
        <v>17</v>
      </c>
      <c r="E3" s="93" t="s">
        <v>10</v>
      </c>
      <c r="F3" s="200" t="s">
        <v>18</v>
      </c>
      <c r="G3" s="95" t="s">
        <v>17</v>
      </c>
      <c r="H3" s="206" t="s">
        <v>10</v>
      </c>
      <c r="I3" s="207" t="s">
        <v>18</v>
      </c>
      <c r="J3" s="459"/>
    </row>
    <row r="4" spans="1:11" x14ac:dyDescent="0.25">
      <c r="A4" s="246" t="s">
        <v>20</v>
      </c>
      <c r="B4" s="473" t="s">
        <v>75</v>
      </c>
      <c r="C4" s="473"/>
      <c r="D4" s="201">
        <f t="shared" ref="D4:I4" si="0">SUM(D5:D7,D10:D14)</f>
        <v>0</v>
      </c>
      <c r="E4" s="202">
        <f t="shared" si="0"/>
        <v>0</v>
      </c>
      <c r="F4" s="203">
        <f t="shared" si="0"/>
        <v>0</v>
      </c>
      <c r="G4" s="208">
        <f t="shared" si="0"/>
        <v>0</v>
      </c>
      <c r="H4" s="209">
        <f t="shared" si="0"/>
        <v>0</v>
      </c>
      <c r="I4" s="210">
        <f t="shared" si="0"/>
        <v>0</v>
      </c>
      <c r="J4" s="460"/>
    </row>
    <row r="5" spans="1:11" s="7" customFormat="1" ht="15" customHeight="1" x14ac:dyDescent="0.25">
      <c r="A5" s="247" t="s">
        <v>76</v>
      </c>
      <c r="B5" s="474" t="s">
        <v>77</v>
      </c>
      <c r="C5" s="475"/>
      <c r="D5" s="213"/>
      <c r="E5" s="79"/>
      <c r="F5" s="80">
        <f>SUM(D5:E5)</f>
        <v>0</v>
      </c>
      <c r="G5" s="213"/>
      <c r="H5" s="79"/>
      <c r="I5" s="80">
        <f>SUM(G5:H5)</f>
        <v>0</v>
      </c>
      <c r="J5" s="214"/>
    </row>
    <row r="6" spans="1:11" s="7" customFormat="1" ht="15" customHeight="1" x14ac:dyDescent="0.25">
      <c r="A6" s="248" t="s">
        <v>78</v>
      </c>
      <c r="B6" s="450" t="s">
        <v>79</v>
      </c>
      <c r="C6" s="451"/>
      <c r="D6" s="215"/>
      <c r="E6" s="82"/>
      <c r="F6" s="83">
        <f>SUM(D6:E6)</f>
        <v>0</v>
      </c>
      <c r="G6" s="215"/>
      <c r="H6" s="82"/>
      <c r="I6" s="83">
        <f>SUM(G6:H6)</f>
        <v>0</v>
      </c>
      <c r="J6" s="161"/>
    </row>
    <row r="7" spans="1:11" s="7" customFormat="1" x14ac:dyDescent="0.25">
      <c r="A7" s="248" t="s">
        <v>80</v>
      </c>
      <c r="B7" s="450" t="s">
        <v>81</v>
      </c>
      <c r="C7" s="451"/>
      <c r="D7" s="215">
        <f t="shared" ref="D7:I7" si="1">SUM(D8:D9)</f>
        <v>0</v>
      </c>
      <c r="E7" s="216">
        <f t="shared" si="1"/>
        <v>0</v>
      </c>
      <c r="F7" s="83">
        <f t="shared" si="1"/>
        <v>0</v>
      </c>
      <c r="G7" s="215">
        <f t="shared" si="1"/>
        <v>0</v>
      </c>
      <c r="H7" s="216">
        <f t="shared" si="1"/>
        <v>0</v>
      </c>
      <c r="I7" s="83">
        <f t="shared" si="1"/>
        <v>0</v>
      </c>
      <c r="J7" s="161"/>
    </row>
    <row r="8" spans="1:11" s="7" customFormat="1" x14ac:dyDescent="0.25">
      <c r="A8" s="248" t="s">
        <v>82</v>
      </c>
      <c r="B8" s="452" t="s">
        <v>83</v>
      </c>
      <c r="C8" s="453"/>
      <c r="D8" s="217"/>
      <c r="E8" s="218"/>
      <c r="F8" s="83">
        <f t="shared" ref="F8:F14" si="2">SUM(D8:E8)</f>
        <v>0</v>
      </c>
      <c r="G8" s="217"/>
      <c r="H8" s="218"/>
      <c r="I8" s="83">
        <f t="shared" ref="I8:I14" si="3">SUM(G8:H8)</f>
        <v>0</v>
      </c>
      <c r="J8" s="161"/>
    </row>
    <row r="9" spans="1:11" s="7" customFormat="1" x14ac:dyDescent="0.25">
      <c r="A9" s="248" t="s">
        <v>84</v>
      </c>
      <c r="B9" s="450" t="s">
        <v>85</v>
      </c>
      <c r="C9" s="451"/>
      <c r="D9" s="217"/>
      <c r="E9" s="218"/>
      <c r="F9" s="83">
        <f t="shared" si="2"/>
        <v>0</v>
      </c>
      <c r="G9" s="217"/>
      <c r="H9" s="218"/>
      <c r="I9" s="83">
        <f t="shared" si="3"/>
        <v>0</v>
      </c>
      <c r="J9" s="161"/>
    </row>
    <row r="10" spans="1:11" s="7" customFormat="1" x14ac:dyDescent="0.25">
      <c r="A10" s="248" t="s">
        <v>86</v>
      </c>
      <c r="B10" s="450" t="s">
        <v>87</v>
      </c>
      <c r="C10" s="451"/>
      <c r="D10" s="215"/>
      <c r="E10" s="82"/>
      <c r="F10" s="83">
        <f t="shared" si="2"/>
        <v>0</v>
      </c>
      <c r="G10" s="215"/>
      <c r="H10" s="82"/>
      <c r="I10" s="83">
        <f t="shared" si="3"/>
        <v>0</v>
      </c>
      <c r="J10" s="161"/>
    </row>
    <row r="11" spans="1:11" s="7" customFormat="1" x14ac:dyDescent="0.25">
      <c r="A11" s="248" t="s">
        <v>88</v>
      </c>
      <c r="B11" s="450" t="s">
        <v>89</v>
      </c>
      <c r="C11" s="451"/>
      <c r="D11" s="215"/>
      <c r="E11" s="82"/>
      <c r="F11" s="83">
        <f t="shared" si="2"/>
        <v>0</v>
      </c>
      <c r="G11" s="215"/>
      <c r="H11" s="82"/>
      <c r="I11" s="83">
        <f t="shared" si="3"/>
        <v>0</v>
      </c>
      <c r="J11" s="161"/>
    </row>
    <row r="12" spans="1:11" s="7" customFormat="1" x14ac:dyDescent="0.25">
      <c r="A12" s="248" t="s">
        <v>90</v>
      </c>
      <c r="B12" s="450" t="s">
        <v>91</v>
      </c>
      <c r="C12" s="451"/>
      <c r="D12" s="215"/>
      <c r="E12" s="82"/>
      <c r="F12" s="83">
        <f t="shared" si="2"/>
        <v>0</v>
      </c>
      <c r="G12" s="215"/>
      <c r="H12" s="82"/>
      <c r="I12" s="83">
        <f t="shared" si="3"/>
        <v>0</v>
      </c>
      <c r="J12" s="161"/>
    </row>
    <row r="13" spans="1:11" s="7" customFormat="1" x14ac:dyDescent="0.25">
      <c r="A13" s="248" t="s">
        <v>92</v>
      </c>
      <c r="B13" s="450" t="s">
        <v>93</v>
      </c>
      <c r="C13" s="451"/>
      <c r="D13" s="215"/>
      <c r="E13" s="82"/>
      <c r="F13" s="83">
        <f t="shared" si="2"/>
        <v>0</v>
      </c>
      <c r="G13" s="215"/>
      <c r="H13" s="82"/>
      <c r="I13" s="83">
        <f t="shared" si="3"/>
        <v>0</v>
      </c>
      <c r="J13" s="161"/>
    </row>
    <row r="14" spans="1:11" s="7" customFormat="1" x14ac:dyDescent="0.25">
      <c r="A14" s="248" t="s">
        <v>94</v>
      </c>
      <c r="B14" s="462" t="s">
        <v>95</v>
      </c>
      <c r="C14" s="463"/>
      <c r="D14" s="215"/>
      <c r="E14" s="82"/>
      <c r="F14" s="83">
        <f t="shared" si="2"/>
        <v>0</v>
      </c>
      <c r="G14" s="215"/>
      <c r="H14" s="82"/>
      <c r="I14" s="83">
        <f t="shared" si="3"/>
        <v>0</v>
      </c>
      <c r="J14" s="161"/>
    </row>
    <row r="15" spans="1:11" s="7" customFormat="1" ht="5.45" customHeight="1" x14ac:dyDescent="0.25">
      <c r="A15" s="249"/>
      <c r="B15" s="250"/>
      <c r="C15" s="251"/>
      <c r="D15" s="219"/>
      <c r="E15" s="220"/>
      <c r="F15" s="221"/>
      <c r="G15" s="219"/>
      <c r="H15" s="220"/>
      <c r="I15" s="221"/>
      <c r="J15" s="222"/>
    </row>
    <row r="16" spans="1:11" x14ac:dyDescent="0.25">
      <c r="A16" s="252" t="s">
        <v>21</v>
      </c>
      <c r="B16" s="253" t="s">
        <v>0</v>
      </c>
      <c r="C16" s="254"/>
      <c r="D16" s="201">
        <f t="shared" ref="D16:I16" si="4">SUM(D17:D26)</f>
        <v>0</v>
      </c>
      <c r="E16" s="204">
        <f t="shared" si="4"/>
        <v>0</v>
      </c>
      <c r="F16" s="205">
        <f>SUM(F17:F27)</f>
        <v>0</v>
      </c>
      <c r="G16" s="208">
        <f t="shared" si="4"/>
        <v>0</v>
      </c>
      <c r="H16" s="211">
        <f t="shared" si="4"/>
        <v>0</v>
      </c>
      <c r="I16" s="212">
        <f t="shared" si="4"/>
        <v>0</v>
      </c>
      <c r="J16" s="99"/>
      <c r="K16" s="6"/>
    </row>
    <row r="17" spans="1:11" s="7" customFormat="1" ht="15" customHeight="1" x14ac:dyDescent="0.25">
      <c r="A17" s="247" t="s">
        <v>96</v>
      </c>
      <c r="B17" s="464" t="s">
        <v>97</v>
      </c>
      <c r="C17" s="465"/>
      <c r="D17" s="223"/>
      <c r="E17" s="79"/>
      <c r="F17" s="80">
        <f>SUM(D17:E17)</f>
        <v>0</v>
      </c>
      <c r="G17" s="223"/>
      <c r="H17" s="79"/>
      <c r="I17" s="80">
        <f>SUM(G17:H17)</f>
        <v>0</v>
      </c>
      <c r="J17" s="214"/>
    </row>
    <row r="18" spans="1:11" s="7" customFormat="1" x14ac:dyDescent="0.25">
      <c r="A18" s="248" t="s">
        <v>98</v>
      </c>
      <c r="B18" s="448" t="s">
        <v>99</v>
      </c>
      <c r="C18" s="449"/>
      <c r="D18" s="224"/>
      <c r="E18" s="79"/>
      <c r="F18" s="80">
        <f t="shared" ref="F18:F26" si="5">SUM(D18:E18)</f>
        <v>0</v>
      </c>
      <c r="G18" s="224"/>
      <c r="H18" s="79"/>
      <c r="I18" s="80">
        <f t="shared" ref="I18:I26" si="6">SUM(G18:H18)</f>
        <v>0</v>
      </c>
      <c r="J18" s="161"/>
    </row>
    <row r="19" spans="1:11" s="7" customFormat="1" x14ac:dyDescent="0.25">
      <c r="A19" s="248" t="s">
        <v>100</v>
      </c>
      <c r="B19" s="448" t="s">
        <v>101</v>
      </c>
      <c r="C19" s="449"/>
      <c r="D19" s="224"/>
      <c r="E19" s="79"/>
      <c r="F19" s="80">
        <f t="shared" si="5"/>
        <v>0</v>
      </c>
      <c r="G19" s="224"/>
      <c r="H19" s="79"/>
      <c r="I19" s="80">
        <f t="shared" si="6"/>
        <v>0</v>
      </c>
      <c r="J19" s="161"/>
    </row>
    <row r="20" spans="1:11" s="7" customFormat="1" x14ac:dyDescent="0.25">
      <c r="A20" s="248" t="s">
        <v>102</v>
      </c>
      <c r="B20" s="448" t="s">
        <v>103</v>
      </c>
      <c r="C20" s="449"/>
      <c r="D20" s="224"/>
      <c r="E20" s="82"/>
      <c r="F20" s="80">
        <f t="shared" si="5"/>
        <v>0</v>
      </c>
      <c r="G20" s="224"/>
      <c r="H20" s="82"/>
      <c r="I20" s="80">
        <f t="shared" si="6"/>
        <v>0</v>
      </c>
      <c r="J20" s="161"/>
    </row>
    <row r="21" spans="1:11" s="7" customFormat="1" x14ac:dyDescent="0.25">
      <c r="A21" s="248" t="s">
        <v>104</v>
      </c>
      <c r="B21" s="448" t="s">
        <v>105</v>
      </c>
      <c r="C21" s="449"/>
      <c r="D21" s="224"/>
      <c r="E21" s="82"/>
      <c r="F21" s="80">
        <f t="shared" si="5"/>
        <v>0</v>
      </c>
      <c r="G21" s="224"/>
      <c r="H21" s="82"/>
      <c r="I21" s="80">
        <f t="shared" si="6"/>
        <v>0</v>
      </c>
      <c r="J21" s="161"/>
    </row>
    <row r="22" spans="1:11" s="7" customFormat="1" ht="41.25" customHeight="1" x14ac:dyDescent="0.25">
      <c r="A22" s="255" t="s">
        <v>106</v>
      </c>
      <c r="B22" s="478" t="s">
        <v>211</v>
      </c>
      <c r="C22" s="479"/>
      <c r="D22" s="231"/>
      <c r="E22" s="232"/>
      <c r="F22" s="233">
        <f>SUM(D22,E22)</f>
        <v>0</v>
      </c>
      <c r="G22" s="231"/>
      <c r="H22" s="232"/>
      <c r="I22" s="233" t="str">
        <f>IF('1. Souhrn'!F26="vyplňte","Vyplňte list 1. Souhrn.",'1. Souhrn'!F26)</f>
        <v>Vyplňte list 1. Souhrn.</v>
      </c>
      <c r="J22" s="161"/>
      <c r="K22" s="225"/>
    </row>
    <row r="23" spans="1:11" s="7" customFormat="1" ht="15" x14ac:dyDescent="0.25">
      <c r="A23" s="248" t="s">
        <v>107</v>
      </c>
      <c r="B23" s="448" t="s">
        <v>108</v>
      </c>
      <c r="C23" s="449"/>
      <c r="D23" s="224"/>
      <c r="E23" s="82"/>
      <c r="F23" s="80">
        <f t="shared" si="5"/>
        <v>0</v>
      </c>
      <c r="G23" s="224"/>
      <c r="H23" s="82"/>
      <c r="I23" s="80">
        <f t="shared" si="6"/>
        <v>0</v>
      </c>
      <c r="J23" s="161"/>
      <c r="K23" s="225"/>
    </row>
    <row r="24" spans="1:11" s="7" customFormat="1" x14ac:dyDescent="0.25">
      <c r="A24" s="248" t="s">
        <v>109</v>
      </c>
      <c r="B24" s="448" t="s">
        <v>110</v>
      </c>
      <c r="C24" s="449"/>
      <c r="D24" s="224"/>
      <c r="E24" s="82"/>
      <c r="F24" s="80">
        <f t="shared" si="5"/>
        <v>0</v>
      </c>
      <c r="G24" s="224"/>
      <c r="H24" s="82"/>
      <c r="I24" s="80">
        <f t="shared" si="6"/>
        <v>0</v>
      </c>
      <c r="J24" s="161"/>
    </row>
    <row r="25" spans="1:11" s="7" customFormat="1" x14ac:dyDescent="0.25">
      <c r="A25" s="248" t="s">
        <v>111</v>
      </c>
      <c r="B25" s="448" t="s">
        <v>112</v>
      </c>
      <c r="C25" s="449"/>
      <c r="D25" s="224"/>
      <c r="E25" s="82"/>
      <c r="F25" s="80">
        <f t="shared" si="5"/>
        <v>0</v>
      </c>
      <c r="G25" s="224"/>
      <c r="H25" s="82"/>
      <c r="I25" s="80">
        <f t="shared" si="6"/>
        <v>0</v>
      </c>
      <c r="J25" s="161"/>
    </row>
    <row r="26" spans="1:11" s="7" customFormat="1" x14ac:dyDescent="0.25">
      <c r="A26" s="248" t="s">
        <v>113</v>
      </c>
      <c r="B26" s="377" t="s">
        <v>114</v>
      </c>
      <c r="C26" s="480"/>
      <c r="D26" s="224"/>
      <c r="E26" s="82"/>
      <c r="F26" s="80">
        <f t="shared" si="5"/>
        <v>0</v>
      </c>
      <c r="G26" s="224"/>
      <c r="H26" s="82"/>
      <c r="I26" s="80">
        <f t="shared" si="6"/>
        <v>0</v>
      </c>
      <c r="J26" s="161"/>
    </row>
    <row r="27" spans="1:11" s="7" customFormat="1" ht="45.6" customHeight="1" x14ac:dyDescent="0.25">
      <c r="A27" s="256" t="s">
        <v>169</v>
      </c>
      <c r="B27" s="454" t="s">
        <v>173</v>
      </c>
      <c r="C27" s="455"/>
      <c r="D27" s="226"/>
      <c r="E27" s="90"/>
      <c r="F27" s="227">
        <f>SUM(Tabulka10579[[#This Row],[Bez DPH]:[DPH]])</f>
        <v>0</v>
      </c>
      <c r="G27" s="228"/>
      <c r="H27" s="88"/>
      <c r="I27" s="229">
        <f>SUM(Tabulka105792[[#Totals],[Bez DPH]:[DPH]])</f>
        <v>0</v>
      </c>
      <c r="J27" s="230"/>
    </row>
    <row r="28" spans="1:11" s="100" customFormat="1" ht="23.1" customHeight="1" x14ac:dyDescent="0.25">
      <c r="A28" s="244" t="s">
        <v>115</v>
      </c>
      <c r="B28" s="477" t="s">
        <v>168</v>
      </c>
      <c r="C28" s="477"/>
      <c r="D28" s="456">
        <f>(F4-E4)+(F16-E16)</f>
        <v>0</v>
      </c>
      <c r="E28" s="456"/>
      <c r="F28" s="456"/>
      <c r="G28" s="457">
        <f>(I4-H4)+(I16-H16)</f>
        <v>0</v>
      </c>
      <c r="H28" s="457"/>
      <c r="I28" s="457"/>
      <c r="J28" s="101"/>
    </row>
    <row r="29" spans="1:11" s="7" customFormat="1" ht="15.75" customHeight="1" x14ac:dyDescent="0.25">
      <c r="A29" s="71"/>
      <c r="B29" s="72"/>
      <c r="C29" s="72"/>
      <c r="D29" s="73"/>
      <c r="E29" s="74"/>
      <c r="F29" s="75"/>
      <c r="G29" s="75"/>
      <c r="H29" s="75"/>
      <c r="I29" s="75"/>
      <c r="J29" s="76"/>
    </row>
    <row r="30" spans="1:11" x14ac:dyDescent="0.25">
      <c r="A30" s="9"/>
      <c r="B30" s="28" t="s">
        <v>129</v>
      </c>
    </row>
    <row r="31" spans="1:11" ht="14.45" customHeight="1" x14ac:dyDescent="0.2">
      <c r="B31" s="476" t="s">
        <v>134</v>
      </c>
      <c r="C31" s="476"/>
      <c r="D31" s="476"/>
      <c r="E31" s="476"/>
      <c r="F31" s="476"/>
      <c r="G31" s="476"/>
      <c r="H31" s="476"/>
      <c r="I31" s="476"/>
      <c r="J31" s="476"/>
    </row>
    <row r="32" spans="1:11" x14ac:dyDescent="0.25">
      <c r="B32" s="447"/>
      <c r="C32" s="447"/>
      <c r="D32" s="447"/>
      <c r="E32" s="447"/>
      <c r="F32" s="447"/>
      <c r="G32" s="447"/>
      <c r="H32" s="447"/>
      <c r="I32" s="447"/>
      <c r="J32" s="447"/>
    </row>
  </sheetData>
  <sheetProtection formatCells="0" formatColumns="0" formatRows="0" insertColumns="0" insertRows="0" insertHyperlinks="0" deleteColumns="0" deleteRows="0"/>
  <mergeCells count="33">
    <mergeCell ref="D1:F1"/>
    <mergeCell ref="B4:C4"/>
    <mergeCell ref="B5:C5"/>
    <mergeCell ref="B6:C6"/>
    <mergeCell ref="B31:J31"/>
    <mergeCell ref="B9:C9"/>
    <mergeCell ref="B10:C10"/>
    <mergeCell ref="B11:C11"/>
    <mergeCell ref="B12:C12"/>
    <mergeCell ref="B28:C28"/>
    <mergeCell ref="B21:C21"/>
    <mergeCell ref="B22:C22"/>
    <mergeCell ref="B23:C23"/>
    <mergeCell ref="B24:C24"/>
    <mergeCell ref="B25:C25"/>
    <mergeCell ref="B26:C26"/>
    <mergeCell ref="A1:B1"/>
    <mergeCell ref="B13:C13"/>
    <mergeCell ref="B14:C14"/>
    <mergeCell ref="B17:C17"/>
    <mergeCell ref="B18:C18"/>
    <mergeCell ref="A2:C3"/>
    <mergeCell ref="D2:F2"/>
    <mergeCell ref="G2:I2"/>
    <mergeCell ref="B32:J32"/>
    <mergeCell ref="B19:C19"/>
    <mergeCell ref="B20:C20"/>
    <mergeCell ref="B7:C7"/>
    <mergeCell ref="B8:C8"/>
    <mergeCell ref="B27:C27"/>
    <mergeCell ref="D28:F28"/>
    <mergeCell ref="G28:I28"/>
    <mergeCell ref="J2:J4"/>
  </mergeCells>
  <conditionalFormatting sqref="F22">
    <cfRule type="containsText" dxfId="94" priority="2" operator="containsText" text="Vyplňte">
      <formula>NOT(ISERROR(SEARCH("Vyplňte",F22)))</formula>
    </cfRule>
  </conditionalFormatting>
  <conditionalFormatting sqref="I22">
    <cfRule type="containsText" dxfId="93" priority="1" operator="containsText" text="Vyplňte">
      <formula>NOT(ISERROR(SEARCH("Vyplňte",I22)))</formula>
    </cfRule>
  </conditionalFormatting>
  <pageMargins left="0.70866141732283472" right="0.70866141732283472" top="0.78740157480314965" bottom="0.78740157480314965" header="0.31496062992125984" footer="0.31496062992125984"/>
  <pageSetup paperSize="9" scale="91" orientation="landscape" r:id="rId1"/>
  <headerFooter>
    <oddFooter>&amp;C&amp;P</oddFooter>
  </headerFooter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A829F-C067-4549-A243-484DDAC15425}">
  <dimension ref="A1:S526"/>
  <sheetViews>
    <sheetView showGridLines="0" topLeftCell="C11" zoomScale="91" zoomScaleNormal="100" workbookViewId="0">
      <selection activeCell="G27" sqref="G27"/>
    </sheetView>
  </sheetViews>
  <sheetFormatPr defaultColWidth="8.7109375" defaultRowHeight="12.75" outlineLevelRow="1" x14ac:dyDescent="0.2"/>
  <cols>
    <col min="1" max="1" width="4.7109375" style="17" customWidth="1"/>
    <col min="2" max="2" width="25.28515625" style="17" customWidth="1"/>
    <col min="3" max="3" width="24" style="17" customWidth="1"/>
    <col min="4" max="4" width="31.85546875" style="17" customWidth="1"/>
    <col min="5" max="5" width="33.140625" style="17" customWidth="1"/>
    <col min="6" max="6" width="16.140625" style="17" customWidth="1"/>
    <col min="7" max="7" width="23.140625" style="17" customWidth="1"/>
    <col min="8" max="8" width="18.5703125" style="17" customWidth="1"/>
    <col min="9" max="9" width="12.5703125" style="17" customWidth="1"/>
    <col min="10" max="12" width="18.5703125" style="17" customWidth="1"/>
    <col min="13" max="13" width="0.42578125" style="17" customWidth="1"/>
    <col min="14" max="16384" width="8.7109375" style="17"/>
  </cols>
  <sheetData>
    <row r="1" spans="1:12" s="26" customFormat="1" ht="18" x14ac:dyDescent="0.25">
      <c r="A1" s="53"/>
      <c r="B1" s="53" t="s">
        <v>174</v>
      </c>
      <c r="C1" s="53"/>
      <c r="D1" s="53"/>
      <c r="E1" s="54"/>
      <c r="F1" s="54"/>
      <c r="G1" s="54"/>
      <c r="H1" s="55"/>
      <c r="I1" s="55"/>
      <c r="J1" s="55"/>
      <c r="K1" s="55"/>
      <c r="L1" s="55"/>
    </row>
    <row r="2" spans="1:12" s="26" customFormat="1" ht="14.1" customHeight="1" outlineLevel="1" x14ac:dyDescent="0.2">
      <c r="A2" s="14"/>
      <c r="B2" s="125" t="s">
        <v>175</v>
      </c>
      <c r="E2" s="489"/>
      <c r="F2" s="489"/>
      <c r="G2" s="489"/>
    </row>
    <row r="3" spans="1:12" s="26" customFormat="1" outlineLevel="1" x14ac:dyDescent="0.2">
      <c r="E3" s="52"/>
      <c r="F3" s="69" t="s">
        <v>138</v>
      </c>
      <c r="G3" s="69" t="s">
        <v>136</v>
      </c>
      <c r="H3" s="36"/>
      <c r="I3" s="36"/>
      <c r="J3" s="36"/>
      <c r="K3" s="36"/>
    </row>
    <row r="4" spans="1:12" s="26" customFormat="1" ht="15" outlineLevel="1" x14ac:dyDescent="0.25">
      <c r="D4"/>
      <c r="E4" s="70" t="s">
        <v>155</v>
      </c>
      <c r="F4" s="42" t="str">
        <f>IF('1. Souhrn'!C26="vyplňte","Vyplňte list 1. Souhrn!",'1. Souhrn'!C26)</f>
        <v>Vyplňte list 1. Souhrn!</v>
      </c>
      <c r="G4" s="45">
        <f>SUM(Seznam_dokladu[Hrazeno z dotace 2023])</f>
        <v>0</v>
      </c>
      <c r="H4" s="122" t="str">
        <f>IF(G4&gt;F4,"Čerpání neodpovídá poskytnuté dotaci."," ")</f>
        <v xml:space="preserve"> </v>
      </c>
      <c r="I4" s="36"/>
      <c r="J4" s="36"/>
      <c r="K4" s="36"/>
    </row>
    <row r="5" spans="1:12" s="26" customFormat="1" ht="15" outlineLevel="1" x14ac:dyDescent="0.25">
      <c r="D5"/>
      <c r="E5" s="35"/>
      <c r="F5" s="36"/>
      <c r="G5" s="37"/>
      <c r="H5" s="38"/>
      <c r="I5" s="123"/>
      <c r="J5" s="36"/>
      <c r="K5" s="36"/>
    </row>
    <row r="6" spans="1:12" s="26" customFormat="1" ht="15" outlineLevel="1" x14ac:dyDescent="0.25">
      <c r="D6"/>
      <c r="E6" s="67" t="s">
        <v>156</v>
      </c>
      <c r="F6" s="68" t="s">
        <v>142</v>
      </c>
      <c r="G6" s="68" t="s">
        <v>212</v>
      </c>
      <c r="H6" s="68" t="s">
        <v>157</v>
      </c>
      <c r="I6" s="123"/>
      <c r="J6" s="36"/>
      <c r="K6" s="36"/>
    </row>
    <row r="7" spans="1:12" s="26" customFormat="1" ht="14.45" customHeight="1" outlineLevel="1" x14ac:dyDescent="0.25">
      <c r="D7"/>
      <c r="E7" s="487" t="s">
        <v>121</v>
      </c>
      <c r="F7" s="483" t="s">
        <v>139</v>
      </c>
      <c r="G7" s="485" t="str">
        <f>IF('1. Souhrn'!C17="vyplňte","Vyplňte list 1. Souhrn!",'1. Souhrn'!C17)</f>
        <v>Vyplňte list 1. Souhrn!</v>
      </c>
      <c r="H7" s="485">
        <f>SUMIF(Seznam_dokladu[Kód položky struktury dotace
(I / II / III)],"I",Seznam_dokladu[Hrazeno z dotace 2023])</f>
        <v>0</v>
      </c>
      <c r="I7" s="44" t="str">
        <f>IF(H7&gt;G7,"Čerpání dotace nesmí být vyšší než je max. výše stanovená v rozhodnutí."," ")</f>
        <v xml:space="preserve"> </v>
      </c>
      <c r="J7" s="44"/>
      <c r="K7" s="44"/>
    </row>
    <row r="8" spans="1:12" s="26" customFormat="1" ht="15" outlineLevel="1" x14ac:dyDescent="0.25">
      <c r="D8"/>
      <c r="E8" s="488"/>
      <c r="F8" s="484"/>
      <c r="G8" s="486"/>
      <c r="H8" s="486"/>
      <c r="I8" s="44" t="str">
        <f>IF(H7='2. Náklady'!F8," ","Čerpání musí být v souladu s listem 2. Náklady.")</f>
        <v xml:space="preserve"> </v>
      </c>
      <c r="J8" s="44"/>
      <c r="K8" s="44"/>
    </row>
    <row r="9" spans="1:12" s="26" customFormat="1" ht="14.45" customHeight="1" outlineLevel="1" x14ac:dyDescent="0.25">
      <c r="D9"/>
      <c r="E9" s="487" t="s">
        <v>122</v>
      </c>
      <c r="F9" s="483" t="s">
        <v>140</v>
      </c>
      <c r="G9" s="485" t="str">
        <f>IF('1. Souhrn'!C19="vyplňte","Vyplňte list 1. Souhrn!",'1. Souhrn'!C19)</f>
        <v>Vyplňte list 1. Souhrn!</v>
      </c>
      <c r="H9" s="485">
        <f>SUMIF(Seznam_dokladu[Kód položky struktury dotace
(I / II / III)],"II",Seznam_dokladu[Hrazeno z dotace 2023])</f>
        <v>0</v>
      </c>
      <c r="I9" s="44" t="str">
        <f>IF(H9&gt;G9,"Čerpání dotace nesmí být vyšší než je max. výše stanovená v rozhodnutí."," ")</f>
        <v xml:space="preserve"> </v>
      </c>
      <c r="J9" s="44"/>
      <c r="K9" s="44"/>
    </row>
    <row r="10" spans="1:12" s="26" customFormat="1" ht="15" outlineLevel="1" x14ac:dyDescent="0.25">
      <c r="D10"/>
      <c r="E10" s="488"/>
      <c r="F10" s="484"/>
      <c r="G10" s="486"/>
      <c r="H10" s="486"/>
      <c r="I10" s="44" t="str">
        <f>IF(H9='2. Náklady'!F9," ","Čerpání musí být v souladu s listem 2. Náklady.")</f>
        <v xml:space="preserve"> </v>
      </c>
      <c r="J10" s="44"/>
      <c r="K10" s="44"/>
    </row>
    <row r="11" spans="1:12" s="26" customFormat="1" ht="14.45" customHeight="1" outlineLevel="1" x14ac:dyDescent="0.25">
      <c r="D11"/>
      <c r="E11" s="487" t="s">
        <v>123</v>
      </c>
      <c r="F11" s="483" t="s">
        <v>141</v>
      </c>
      <c r="G11" s="485" t="str">
        <f>IF('1. Souhrn'!C21="vyplňte","Vyplňte list 1. Souhrn!",'1. Souhrn'!C21)</f>
        <v>Vyplňte list 1. Souhrn!</v>
      </c>
      <c r="H11" s="485">
        <f>SUMIF(Seznam_dokladu[Kód položky struktury dotace
(I / II / III)],"III",Seznam_dokladu[Hrazeno z dotace 2023])</f>
        <v>0</v>
      </c>
      <c r="I11" s="44" t="str">
        <f>IF(H11&gt;G11,"Čerpání dotace nesmí být vyšší než je max. výše stanovená v rozhodnutí."," ")</f>
        <v xml:space="preserve"> </v>
      </c>
      <c r="J11" s="44"/>
      <c r="K11" s="44"/>
    </row>
    <row r="12" spans="1:12" s="26" customFormat="1" ht="15" outlineLevel="1" x14ac:dyDescent="0.25">
      <c r="D12"/>
      <c r="E12" s="488"/>
      <c r="F12" s="484"/>
      <c r="G12" s="486"/>
      <c r="H12" s="486"/>
      <c r="I12" s="44" t="str">
        <f>IF(H11='2. Náklady'!F10," ","Čerpání musí být v souladu s listem 2. Náklady.")</f>
        <v xml:space="preserve"> </v>
      </c>
      <c r="J12" s="44"/>
      <c r="K12" s="44"/>
    </row>
    <row r="13" spans="1:12" s="26" customFormat="1" ht="15" outlineLevel="1" x14ac:dyDescent="0.25">
      <c r="D13"/>
      <c r="E13" s="61"/>
      <c r="F13" s="62"/>
      <c r="G13" s="40"/>
      <c r="H13" s="40"/>
      <c r="I13" s="44"/>
      <c r="J13" s="44"/>
      <c r="K13" s="44"/>
    </row>
    <row r="14" spans="1:12" s="26" customFormat="1" ht="15" outlineLevel="1" x14ac:dyDescent="0.25">
      <c r="D14"/>
      <c r="E14" s="52"/>
      <c r="F14" s="65" t="s">
        <v>138</v>
      </c>
      <c r="G14" s="65" t="s">
        <v>136</v>
      </c>
      <c r="H14" s="36"/>
      <c r="I14" s="44"/>
      <c r="J14" s="44"/>
      <c r="K14" s="44"/>
    </row>
    <row r="15" spans="1:12" s="26" customFormat="1" ht="15" outlineLevel="1" x14ac:dyDescent="0.25">
      <c r="D15"/>
      <c r="E15" s="66" t="s">
        <v>197</v>
      </c>
      <c r="F15" s="262" t="str">
        <f>IF('1. Souhrn'!F26="vyplňte","Vyplňte list 1. Souhrn!",'1. Souhrn'!F26)</f>
        <v>Vyplňte list 1. Souhrn!</v>
      </c>
      <c r="G15" s="184">
        <f>SUM(Seznam_dokladu[Hrazeno z dotace 2024])</f>
        <v>0</v>
      </c>
      <c r="H15" s="122" t="str">
        <f>IF(G15&gt;F15,"Čerpání neodpovídá poskytnuté dotaci."," ")</f>
        <v xml:space="preserve"> </v>
      </c>
      <c r="I15" s="44"/>
      <c r="J15" s="44"/>
      <c r="K15" s="44"/>
    </row>
    <row r="16" spans="1:12" s="26" customFormat="1" ht="15" outlineLevel="1" x14ac:dyDescent="0.25">
      <c r="D16"/>
      <c r="E16" s="35"/>
      <c r="F16" s="36"/>
      <c r="G16" s="37"/>
      <c r="H16" s="38"/>
      <c r="I16" s="44"/>
      <c r="J16" s="44"/>
      <c r="K16" s="44"/>
    </row>
    <row r="17" spans="1:19" s="26" customFormat="1" ht="15" outlineLevel="1" x14ac:dyDescent="0.25">
      <c r="D17"/>
      <c r="E17" s="63" t="s">
        <v>198</v>
      </c>
      <c r="F17" s="64" t="s">
        <v>142</v>
      </c>
      <c r="G17" s="64" t="s">
        <v>137</v>
      </c>
      <c r="H17" s="64" t="s">
        <v>191</v>
      </c>
      <c r="I17" s="123"/>
      <c r="J17" s="44"/>
      <c r="K17" s="44"/>
    </row>
    <row r="18" spans="1:19" s="26" customFormat="1" ht="15" outlineLevel="1" x14ac:dyDescent="0.25">
      <c r="B18" s="108"/>
      <c r="D18"/>
      <c r="E18" s="481" t="s">
        <v>121</v>
      </c>
      <c r="F18" s="483" t="s">
        <v>139</v>
      </c>
      <c r="G18" s="485" t="str">
        <f>IF('1. Souhrn'!F17="vyplňte","Vyplňte list 1. Souhrn!",'1. Souhrn'!F17)</f>
        <v>Vyplňte list 1. Souhrn!</v>
      </c>
      <c r="H18" s="485">
        <f>SUMIF(Seznam_dokladu[Kód položky struktury dotace
(I / II / III)],"I",Seznam_dokladu[Hrazeno z dotace 2024])</f>
        <v>0</v>
      </c>
      <c r="I18" s="44" t="str">
        <f>IF(H18&gt;G18,"Čerpání dotace nesmí být vyšší než je max. výše stanovená v rozhodnutí."," ")</f>
        <v xml:space="preserve"> </v>
      </c>
      <c r="J18" s="44"/>
      <c r="K18" s="44"/>
    </row>
    <row r="19" spans="1:19" s="26" customFormat="1" outlineLevel="1" x14ac:dyDescent="0.2">
      <c r="C19" s="108" t="s">
        <v>180</v>
      </c>
      <c r="E19" s="482"/>
      <c r="F19" s="484"/>
      <c r="G19" s="486"/>
      <c r="H19" s="486"/>
      <c r="I19" s="44" t="str">
        <f>IF(H18='2. Náklady'!J8," ","Čerpání musí být v souladu s listem 2. Náklady.")</f>
        <v xml:space="preserve"> </v>
      </c>
      <c r="J19" s="44"/>
      <c r="K19" s="44"/>
    </row>
    <row r="20" spans="1:19" s="26" customFormat="1" outlineLevel="1" x14ac:dyDescent="0.2">
      <c r="C20" s="26" t="s">
        <v>181</v>
      </c>
      <c r="D20" s="121" t="s">
        <v>182</v>
      </c>
      <c r="E20" s="481" t="s">
        <v>122</v>
      </c>
      <c r="F20" s="483" t="s">
        <v>140</v>
      </c>
      <c r="G20" s="485" t="str">
        <f>IF('1. Souhrn'!F19="vyplňte","Vyplňte list 1. Souhrn!",'1. Souhrn'!F19)</f>
        <v>Vyplňte list 1. Souhrn!</v>
      </c>
      <c r="H20" s="485">
        <f>SUMIF(Seznam_dokladu[Kód položky struktury dotace
(I / II / III)],"II",Seznam_dokladu[Hrazeno z dotace 2024])</f>
        <v>0</v>
      </c>
      <c r="I20" s="44" t="str">
        <f>IF(H20&gt;G20,"Čerpání dotace nesmí být vyšší než je max. výše stanovená v rozhodnutí."," ")</f>
        <v xml:space="preserve"> </v>
      </c>
      <c r="J20" s="44"/>
      <c r="K20" s="44"/>
    </row>
    <row r="21" spans="1:19" s="26" customFormat="1" outlineLevel="1" x14ac:dyDescent="0.2">
      <c r="C21" s="26" t="s">
        <v>183</v>
      </c>
      <c r="D21" s="121" t="s">
        <v>184</v>
      </c>
      <c r="E21" s="482"/>
      <c r="F21" s="484"/>
      <c r="G21" s="486"/>
      <c r="H21" s="486"/>
      <c r="I21" s="44" t="str">
        <f>IF(H20='2. Náklady'!J9," ","Čerpání musí být v souladu s listem 2. Náklady.")</f>
        <v xml:space="preserve"> </v>
      </c>
      <c r="J21" s="44"/>
      <c r="K21" s="44"/>
    </row>
    <row r="22" spans="1:19" s="26" customFormat="1" outlineLevel="1" x14ac:dyDescent="0.2">
      <c r="C22" s="26" t="s">
        <v>185</v>
      </c>
      <c r="D22" s="121" t="s">
        <v>186</v>
      </c>
      <c r="E22" s="481" t="s">
        <v>123</v>
      </c>
      <c r="F22" s="483" t="s">
        <v>141</v>
      </c>
      <c r="G22" s="485" t="str">
        <f>IF('1. Souhrn'!F21="vyplňte","Vyplňte list 1. Souhrn!",'1. Souhrn'!F21)</f>
        <v>Vyplňte list 1. Souhrn!</v>
      </c>
      <c r="H22" s="485">
        <f>SUMIF(Seznam_dokladu[Kód položky struktury dotace
(I / II / III)],"III",Seznam_dokladu[Hrazeno z dotace 2024])</f>
        <v>0</v>
      </c>
      <c r="I22" s="44" t="str">
        <f>IF(H22&gt;G22,"Čerpání dotace nesmí být vyšší než je max. výše stanovená v rozhodnutí."," ")</f>
        <v xml:space="preserve"> </v>
      </c>
      <c r="J22" s="44"/>
      <c r="K22" s="44"/>
    </row>
    <row r="23" spans="1:19" s="26" customFormat="1" outlineLevel="1" x14ac:dyDescent="0.2">
      <c r="C23" s="26" t="s">
        <v>187</v>
      </c>
      <c r="E23" s="482"/>
      <c r="F23" s="484"/>
      <c r="G23" s="486"/>
      <c r="H23" s="486"/>
      <c r="I23" s="44" t="str">
        <f>IF(H22='2. Náklady'!J10," ","Čerpání musí být v souladu s listem 2. Náklady.")</f>
        <v xml:space="preserve"> </v>
      </c>
      <c r="J23" s="44"/>
      <c r="K23" s="44"/>
    </row>
    <row r="24" spans="1:19" s="26" customFormat="1" outlineLevel="1" x14ac:dyDescent="0.2">
      <c r="E24" s="270"/>
      <c r="F24" s="271"/>
      <c r="G24" s="272"/>
      <c r="H24" s="272"/>
      <c r="I24" s="44"/>
      <c r="J24" s="44"/>
      <c r="K24" s="44"/>
    </row>
    <row r="25" spans="1:19" s="26" customFormat="1" x14ac:dyDescent="0.2">
      <c r="E25" s="273"/>
      <c r="F25" s="273"/>
      <c r="G25" s="273"/>
      <c r="H25" s="273"/>
      <c r="L25" s="43" t="s">
        <v>16</v>
      </c>
    </row>
    <row r="26" spans="1:19" s="18" customFormat="1" ht="102" x14ac:dyDescent="0.25">
      <c r="A26" s="257" t="s">
        <v>135</v>
      </c>
      <c r="B26" s="258" t="s">
        <v>150</v>
      </c>
      <c r="C26" s="258" t="s">
        <v>176</v>
      </c>
      <c r="D26" s="259" t="s">
        <v>151</v>
      </c>
      <c r="E26" s="260" t="s">
        <v>216</v>
      </c>
      <c r="F26" s="258" t="s">
        <v>213</v>
      </c>
      <c r="G26" s="258" t="s">
        <v>152</v>
      </c>
      <c r="H26" s="258" t="s">
        <v>149</v>
      </c>
      <c r="I26" s="258" t="s">
        <v>10</v>
      </c>
      <c r="J26" s="258" t="s">
        <v>130</v>
      </c>
      <c r="K26" s="136" t="s">
        <v>158</v>
      </c>
      <c r="L26" s="137" t="s">
        <v>199</v>
      </c>
      <c r="M26" s="124" t="s">
        <v>178</v>
      </c>
      <c r="N26" s="106"/>
    </row>
    <row r="27" spans="1:19" ht="14.45" customHeight="1" x14ac:dyDescent="0.2">
      <c r="A27" s="31">
        <f t="shared" ref="A27:A90" si="0">ROW()-26</f>
        <v>1</v>
      </c>
      <c r="B27" s="21"/>
      <c r="C27" s="21"/>
      <c r="D27" s="29"/>
      <c r="E27" s="21"/>
      <c r="F27" s="22"/>
      <c r="G27" s="135"/>
      <c r="H27" s="19"/>
      <c r="I27" s="19"/>
      <c r="J27" s="32">
        <f>SUM(Seznam_dokladu[[#This Row],[Částka bez DPH]:[DPH]])</f>
        <v>0</v>
      </c>
      <c r="K27" s="32"/>
      <c r="L27" s="57"/>
      <c r="M27" s="120" t="str">
        <f>_xlfn.IFS(Seznam_dokladu[[#This Row],[Hrazeno z dotace 2023]]&gt;Seznam_dokladu[[#This Row],[Částka celkem]],"Částka hrazená z dotace je vyšší než částka celkem.",Seznam_dokladu[[#This Row],[Hrazeno z dotace 2023]]&gt;Seznam_dokladu[[#This Row],[Částka bez DPH]],"DPH je neuznatelným nákladem, který nelze hradit z dotace.",Seznam_dokladu[[#This Row],[Hrazeno z dotace 2024]]&gt;Seznam_dokladu[[#This Row],[Částka celkem]],"Částka hrazená z dotace je vyšší než částka celkem.",Seznam_dokladu[[#This Row],[Hrazeno z dotace 2024]]&gt;Seznam_dokladu[[#This Row],[Částka bez DPH]],"DPH je neuznatelným nákladem, který nelze hradit z dotace.",TRUE," ")</f>
        <v xml:space="preserve"> </v>
      </c>
      <c r="N27" s="107"/>
      <c r="S27" s="128"/>
    </row>
    <row r="28" spans="1:19" ht="14.45" customHeight="1" x14ac:dyDescent="0.2">
      <c r="A28" s="31">
        <f t="shared" si="0"/>
        <v>2</v>
      </c>
      <c r="B28" s="23"/>
      <c r="C28" s="23"/>
      <c r="D28" s="30"/>
      <c r="E28" s="23"/>
      <c r="F28" s="24"/>
      <c r="G28" s="126"/>
      <c r="H28" s="20"/>
      <c r="I28" s="20"/>
      <c r="J28" s="32">
        <f>SUM(Seznam_dokladu[[#This Row],[Částka bez DPH]:[DPH]])</f>
        <v>0</v>
      </c>
      <c r="K28" s="32"/>
      <c r="L28" s="57"/>
      <c r="M28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8" s="107"/>
    </row>
    <row r="29" spans="1:19" x14ac:dyDescent="0.2">
      <c r="A29" s="31">
        <f t="shared" si="0"/>
        <v>3</v>
      </c>
      <c r="B29" s="23"/>
      <c r="C29" s="23"/>
      <c r="D29" s="30"/>
      <c r="E29" s="23"/>
      <c r="F29" s="24"/>
      <c r="G29" s="126"/>
      <c r="H29" s="20"/>
      <c r="I29" s="20"/>
      <c r="J29" s="32">
        <f>SUM(Seznam_dokladu[[#This Row],[Částka bez DPH]:[DPH]])</f>
        <v>0</v>
      </c>
      <c r="K29" s="32"/>
      <c r="L29" s="57"/>
      <c r="M29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9" s="107"/>
    </row>
    <row r="30" spans="1:19" x14ac:dyDescent="0.2">
      <c r="A30" s="31">
        <f t="shared" si="0"/>
        <v>4</v>
      </c>
      <c r="B30" s="23"/>
      <c r="C30" s="23"/>
      <c r="D30" s="30"/>
      <c r="E30" s="23"/>
      <c r="F30" s="24"/>
      <c r="G30" s="126"/>
      <c r="H30" s="20"/>
      <c r="I30" s="20"/>
      <c r="J30" s="32">
        <f>SUM(Seznam_dokladu[[#This Row],[Částka bez DPH]:[DPH]])</f>
        <v>0</v>
      </c>
      <c r="K30" s="32"/>
      <c r="L30" s="57"/>
      <c r="M30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0" s="107"/>
    </row>
    <row r="31" spans="1:19" x14ac:dyDescent="0.2">
      <c r="A31" s="31">
        <f t="shared" si="0"/>
        <v>5</v>
      </c>
      <c r="B31" s="23"/>
      <c r="C31" s="23"/>
      <c r="D31" s="30"/>
      <c r="E31" s="23"/>
      <c r="F31" s="24"/>
      <c r="G31" s="126"/>
      <c r="H31" s="20"/>
      <c r="I31" s="20"/>
      <c r="J31" s="32">
        <f>SUM(Seznam_dokladu[[#This Row],[Částka bez DPH]:[DPH]])</f>
        <v>0</v>
      </c>
      <c r="K31" s="32"/>
      <c r="L31" s="57"/>
      <c r="M31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1" s="107"/>
    </row>
    <row r="32" spans="1:19" x14ac:dyDescent="0.2">
      <c r="A32" s="31">
        <f t="shared" si="0"/>
        <v>6</v>
      </c>
      <c r="B32" s="23"/>
      <c r="C32" s="23"/>
      <c r="D32" s="30"/>
      <c r="E32" s="23"/>
      <c r="F32" s="24"/>
      <c r="G32" s="126"/>
      <c r="H32" s="20"/>
      <c r="I32" s="20"/>
      <c r="J32" s="33">
        <f>SUM(Seznam_dokladu[[#This Row],[Částka bez DPH]:[DPH]])</f>
        <v>0</v>
      </c>
      <c r="K32" s="33"/>
      <c r="L32" s="58"/>
      <c r="M32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2" s="107"/>
    </row>
    <row r="33" spans="1:14" x14ac:dyDescent="0.2">
      <c r="A33" s="31">
        <f t="shared" si="0"/>
        <v>7</v>
      </c>
      <c r="B33" s="23"/>
      <c r="C33" s="23"/>
      <c r="D33" s="30"/>
      <c r="E33" s="23"/>
      <c r="F33" s="24"/>
      <c r="G33" s="127"/>
      <c r="H33" s="20"/>
      <c r="I33" s="20"/>
      <c r="J33" s="33">
        <f>SUM(Seznam_dokladu[[#This Row],[Částka bez DPH]:[DPH]])</f>
        <v>0</v>
      </c>
      <c r="K33" s="33"/>
      <c r="L33" s="58"/>
      <c r="M33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3" s="107"/>
    </row>
    <row r="34" spans="1:14" x14ac:dyDescent="0.2">
      <c r="A34" s="31">
        <f t="shared" si="0"/>
        <v>8</v>
      </c>
      <c r="B34" s="23"/>
      <c r="C34" s="23"/>
      <c r="D34" s="30"/>
      <c r="E34" s="23"/>
      <c r="F34" s="24"/>
      <c r="G34" s="127"/>
      <c r="H34" s="20"/>
      <c r="I34" s="20"/>
      <c r="J34" s="33">
        <f>SUM(Seznam_dokladu[[#This Row],[Částka bez DPH]:[DPH]])</f>
        <v>0</v>
      </c>
      <c r="K34" s="33"/>
      <c r="L34" s="58"/>
      <c r="M34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4" s="107"/>
    </row>
    <row r="35" spans="1:14" x14ac:dyDescent="0.2">
      <c r="A35" s="31">
        <f t="shared" si="0"/>
        <v>9</v>
      </c>
      <c r="B35" s="23"/>
      <c r="C35" s="23"/>
      <c r="D35" s="30"/>
      <c r="E35" s="23"/>
      <c r="F35" s="24"/>
      <c r="G35" s="127"/>
      <c r="H35" s="20"/>
      <c r="I35" s="20"/>
      <c r="J35" s="33">
        <f>SUM(Seznam_dokladu[[#This Row],[Částka bez DPH]:[DPH]])</f>
        <v>0</v>
      </c>
      <c r="K35" s="33"/>
      <c r="L35" s="58"/>
      <c r="M35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5" s="107"/>
    </row>
    <row r="36" spans="1:14" x14ac:dyDescent="0.2">
      <c r="A36" s="31">
        <f t="shared" si="0"/>
        <v>10</v>
      </c>
      <c r="B36" s="23"/>
      <c r="C36" s="23"/>
      <c r="D36" s="30"/>
      <c r="E36" s="23"/>
      <c r="F36" s="24"/>
      <c r="G36" s="127"/>
      <c r="H36" s="20"/>
      <c r="I36" s="20"/>
      <c r="J36" s="33">
        <f>SUM(Seznam_dokladu[[#This Row],[Částka bez DPH]:[DPH]])</f>
        <v>0</v>
      </c>
      <c r="K36" s="33"/>
      <c r="L36" s="58"/>
      <c r="M36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6" s="107"/>
    </row>
    <row r="37" spans="1:14" x14ac:dyDescent="0.2">
      <c r="A37" s="31">
        <f t="shared" si="0"/>
        <v>11</v>
      </c>
      <c r="B37" s="23"/>
      <c r="C37" s="23"/>
      <c r="D37" s="30"/>
      <c r="E37" s="23"/>
      <c r="F37" s="24"/>
      <c r="G37" s="127"/>
      <c r="H37" s="20"/>
      <c r="I37" s="20"/>
      <c r="J37" s="33">
        <f>SUM(Seznam_dokladu[[#This Row],[Částka bez DPH]:[DPH]])</f>
        <v>0</v>
      </c>
      <c r="K37" s="33"/>
      <c r="L37" s="58"/>
      <c r="M37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7" s="107"/>
    </row>
    <row r="38" spans="1:14" x14ac:dyDescent="0.2">
      <c r="A38" s="31">
        <f t="shared" si="0"/>
        <v>12</v>
      </c>
      <c r="B38" s="23"/>
      <c r="C38" s="23"/>
      <c r="D38" s="30"/>
      <c r="E38" s="23"/>
      <c r="F38" s="24"/>
      <c r="G38" s="127"/>
      <c r="H38" s="20"/>
      <c r="I38" s="20"/>
      <c r="J38" s="33">
        <f>SUM(Seznam_dokladu[[#This Row],[Částka bez DPH]:[DPH]])</f>
        <v>0</v>
      </c>
      <c r="K38" s="33"/>
      <c r="L38" s="58"/>
      <c r="M38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8" s="107"/>
    </row>
    <row r="39" spans="1:14" x14ac:dyDescent="0.2">
      <c r="A39" s="31">
        <f t="shared" si="0"/>
        <v>13</v>
      </c>
      <c r="B39" s="23"/>
      <c r="C39" s="23"/>
      <c r="D39" s="30"/>
      <c r="E39" s="23"/>
      <c r="F39" s="22"/>
      <c r="G39" s="126"/>
      <c r="H39" s="19"/>
      <c r="I39" s="20"/>
      <c r="J39" s="33">
        <f>SUM(Seznam_dokladu[[#This Row],[Částka bez DPH]:[DPH]])</f>
        <v>0</v>
      </c>
      <c r="K39" s="33"/>
      <c r="L39" s="58"/>
      <c r="M39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9" s="107"/>
    </row>
    <row r="40" spans="1:14" x14ac:dyDescent="0.2">
      <c r="A40" s="31">
        <f t="shared" si="0"/>
        <v>14</v>
      </c>
      <c r="B40" s="23"/>
      <c r="C40" s="23"/>
      <c r="D40" s="30"/>
      <c r="E40" s="23"/>
      <c r="F40" s="24"/>
      <c r="G40" s="126"/>
      <c r="H40" s="20"/>
      <c r="I40" s="20"/>
      <c r="J40" s="33">
        <f>SUM(Seznam_dokladu[[#This Row],[Částka bez DPH]:[DPH]])</f>
        <v>0</v>
      </c>
      <c r="K40" s="33"/>
      <c r="L40" s="58"/>
      <c r="M40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0" s="107"/>
    </row>
    <row r="41" spans="1:14" x14ac:dyDescent="0.2">
      <c r="A41" s="31">
        <f t="shared" si="0"/>
        <v>15</v>
      </c>
      <c r="B41" s="23"/>
      <c r="C41" s="23"/>
      <c r="D41" s="30"/>
      <c r="E41" s="23"/>
      <c r="F41" s="24"/>
      <c r="G41" s="126"/>
      <c r="H41" s="20"/>
      <c r="I41" s="20"/>
      <c r="J41" s="33">
        <f>SUM(Seznam_dokladu[[#This Row],[Částka bez DPH]:[DPH]])</f>
        <v>0</v>
      </c>
      <c r="K41" s="33"/>
      <c r="L41" s="58"/>
      <c r="M41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1" s="107"/>
    </row>
    <row r="42" spans="1:14" x14ac:dyDescent="0.2">
      <c r="A42" s="31">
        <f t="shared" si="0"/>
        <v>16</v>
      </c>
      <c r="B42" s="23"/>
      <c r="C42" s="23"/>
      <c r="D42" s="30"/>
      <c r="E42" s="23"/>
      <c r="F42" s="24"/>
      <c r="G42" s="126"/>
      <c r="H42" s="20"/>
      <c r="I42" s="20"/>
      <c r="J42" s="33">
        <f>SUM(Seznam_dokladu[[#This Row],[Částka bez DPH]:[DPH]])</f>
        <v>0</v>
      </c>
      <c r="K42" s="33"/>
      <c r="L42" s="58"/>
      <c r="M42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2" s="107"/>
    </row>
    <row r="43" spans="1:14" x14ac:dyDescent="0.2">
      <c r="A43" s="31">
        <f t="shared" si="0"/>
        <v>17</v>
      </c>
      <c r="B43" s="23"/>
      <c r="C43" s="23"/>
      <c r="D43" s="30"/>
      <c r="E43" s="23"/>
      <c r="F43" s="24"/>
      <c r="G43" s="126"/>
      <c r="H43" s="20"/>
      <c r="I43" s="20"/>
      <c r="J43" s="33">
        <f>SUM(Seznam_dokladu[[#This Row],[Částka bez DPH]:[DPH]])</f>
        <v>0</v>
      </c>
      <c r="K43" s="33"/>
      <c r="L43" s="58"/>
      <c r="M43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3" s="107"/>
    </row>
    <row r="44" spans="1:14" x14ac:dyDescent="0.2">
      <c r="A44" s="31">
        <f t="shared" si="0"/>
        <v>18</v>
      </c>
      <c r="B44" s="23"/>
      <c r="C44" s="23"/>
      <c r="D44" s="30"/>
      <c r="E44" s="23"/>
      <c r="F44" s="24"/>
      <c r="G44" s="126"/>
      <c r="H44" s="20"/>
      <c r="I44" s="20"/>
      <c r="J44" s="33">
        <f>SUM(Seznam_dokladu[[#This Row],[Částka bez DPH]:[DPH]])</f>
        <v>0</v>
      </c>
      <c r="K44" s="33"/>
      <c r="L44" s="58"/>
      <c r="M44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4" s="107"/>
    </row>
    <row r="45" spans="1:14" x14ac:dyDescent="0.2">
      <c r="A45" s="31">
        <f t="shared" si="0"/>
        <v>19</v>
      </c>
      <c r="B45" s="23"/>
      <c r="C45" s="23"/>
      <c r="D45" s="30"/>
      <c r="E45" s="23"/>
      <c r="F45" s="24"/>
      <c r="G45" s="127"/>
      <c r="H45" s="20"/>
      <c r="I45" s="20"/>
      <c r="J45" s="33">
        <f>SUM(Seznam_dokladu[[#This Row],[Částka bez DPH]:[DPH]])</f>
        <v>0</v>
      </c>
      <c r="K45" s="33"/>
      <c r="L45" s="58"/>
      <c r="M45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5" s="107"/>
    </row>
    <row r="46" spans="1:14" x14ac:dyDescent="0.2">
      <c r="A46" s="31">
        <f t="shared" si="0"/>
        <v>20</v>
      </c>
      <c r="B46" s="23"/>
      <c r="C46" s="23"/>
      <c r="D46" s="30"/>
      <c r="E46" s="23"/>
      <c r="F46" s="24"/>
      <c r="G46" s="127"/>
      <c r="H46" s="20"/>
      <c r="I46" s="20"/>
      <c r="J46" s="33">
        <f>SUM(Seznam_dokladu[[#This Row],[Částka bez DPH]:[DPH]])</f>
        <v>0</v>
      </c>
      <c r="K46" s="33"/>
      <c r="L46" s="58"/>
      <c r="M46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6" s="107"/>
    </row>
    <row r="47" spans="1:14" x14ac:dyDescent="0.2">
      <c r="A47" s="31">
        <f t="shared" si="0"/>
        <v>21</v>
      </c>
      <c r="B47" s="23"/>
      <c r="C47" s="23"/>
      <c r="D47" s="30"/>
      <c r="E47" s="23"/>
      <c r="F47" s="24"/>
      <c r="G47" s="127"/>
      <c r="H47" s="20"/>
      <c r="I47" s="20"/>
      <c r="J47" s="33">
        <f>SUM(Seznam_dokladu[[#This Row],[Částka bez DPH]:[DPH]])</f>
        <v>0</v>
      </c>
      <c r="K47" s="33"/>
      <c r="L47" s="58"/>
      <c r="M47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7" s="107"/>
    </row>
    <row r="48" spans="1:14" x14ac:dyDescent="0.2">
      <c r="A48" s="31">
        <f t="shared" si="0"/>
        <v>22</v>
      </c>
      <c r="B48" s="23"/>
      <c r="C48" s="23"/>
      <c r="D48" s="30"/>
      <c r="E48" s="23"/>
      <c r="F48" s="24"/>
      <c r="G48" s="127"/>
      <c r="H48" s="20"/>
      <c r="I48" s="20"/>
      <c r="J48" s="33">
        <f>SUM(Seznam_dokladu[[#This Row],[Částka bez DPH]:[DPH]])</f>
        <v>0</v>
      </c>
      <c r="K48" s="33"/>
      <c r="L48" s="58"/>
      <c r="M48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8" s="107"/>
    </row>
    <row r="49" spans="1:14" x14ac:dyDescent="0.2">
      <c r="A49" s="31">
        <f t="shared" si="0"/>
        <v>23</v>
      </c>
      <c r="B49" s="23"/>
      <c r="C49" s="23"/>
      <c r="D49" s="30"/>
      <c r="E49" s="23"/>
      <c r="F49" s="24"/>
      <c r="G49" s="127"/>
      <c r="H49" s="20"/>
      <c r="I49" s="20"/>
      <c r="J49" s="33">
        <f>SUM(Seznam_dokladu[[#This Row],[Částka bez DPH]:[DPH]])</f>
        <v>0</v>
      </c>
      <c r="K49" s="33"/>
      <c r="L49" s="58"/>
      <c r="M49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9" s="107"/>
    </row>
    <row r="50" spans="1:14" x14ac:dyDescent="0.2">
      <c r="A50" s="31">
        <f t="shared" si="0"/>
        <v>24</v>
      </c>
      <c r="B50" s="23"/>
      <c r="C50" s="23"/>
      <c r="D50" s="30"/>
      <c r="E50" s="23"/>
      <c r="F50" s="24"/>
      <c r="G50" s="127"/>
      <c r="H50" s="20"/>
      <c r="I50" s="20"/>
      <c r="J50" s="33">
        <f>SUM(Seznam_dokladu[[#This Row],[Částka bez DPH]:[DPH]])</f>
        <v>0</v>
      </c>
      <c r="K50" s="33"/>
      <c r="L50" s="58"/>
      <c r="M50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0" s="107"/>
    </row>
    <row r="51" spans="1:14" x14ac:dyDescent="0.2">
      <c r="A51" s="31">
        <f t="shared" si="0"/>
        <v>25</v>
      </c>
      <c r="B51" s="23"/>
      <c r="C51" s="23"/>
      <c r="D51" s="30"/>
      <c r="E51" s="23"/>
      <c r="F51" s="24"/>
      <c r="G51" s="127"/>
      <c r="H51" s="20"/>
      <c r="I51" s="20"/>
      <c r="J51" s="33">
        <f>SUM(Seznam_dokladu[[#This Row],[Částka bez DPH]:[DPH]])</f>
        <v>0</v>
      </c>
      <c r="K51" s="33"/>
      <c r="L51" s="58"/>
      <c r="M51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1" s="107"/>
    </row>
    <row r="52" spans="1:14" x14ac:dyDescent="0.2">
      <c r="A52" s="31">
        <f t="shared" si="0"/>
        <v>26</v>
      </c>
      <c r="B52" s="23"/>
      <c r="C52" s="23"/>
      <c r="D52" s="30"/>
      <c r="E52" s="23"/>
      <c r="F52" s="24"/>
      <c r="G52" s="127"/>
      <c r="H52" s="20"/>
      <c r="I52" s="20"/>
      <c r="J52" s="33">
        <f>SUM(Seznam_dokladu[[#This Row],[Částka bez DPH]:[DPH]])</f>
        <v>0</v>
      </c>
      <c r="K52" s="33"/>
      <c r="L52" s="58"/>
      <c r="M52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2" s="107"/>
    </row>
    <row r="53" spans="1:14" x14ac:dyDescent="0.2">
      <c r="A53" s="31">
        <f t="shared" si="0"/>
        <v>27</v>
      </c>
      <c r="B53" s="23"/>
      <c r="C53" s="23"/>
      <c r="D53" s="30"/>
      <c r="E53" s="23"/>
      <c r="F53" s="24"/>
      <c r="G53" s="127"/>
      <c r="H53" s="20"/>
      <c r="I53" s="20"/>
      <c r="J53" s="33">
        <f>SUM(Seznam_dokladu[[#This Row],[Částka bez DPH]:[DPH]])</f>
        <v>0</v>
      </c>
      <c r="K53" s="33"/>
      <c r="L53" s="58"/>
      <c r="M53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3" s="107"/>
    </row>
    <row r="54" spans="1:14" x14ac:dyDescent="0.2">
      <c r="A54" s="31">
        <f t="shared" si="0"/>
        <v>28</v>
      </c>
      <c r="B54" s="23"/>
      <c r="C54" s="23"/>
      <c r="D54" s="30"/>
      <c r="E54" s="23"/>
      <c r="F54" s="24"/>
      <c r="G54" s="127"/>
      <c r="H54" s="20"/>
      <c r="I54" s="20"/>
      <c r="J54" s="33">
        <f>SUM(Seznam_dokladu[[#This Row],[Částka bez DPH]:[DPH]])</f>
        <v>0</v>
      </c>
      <c r="K54" s="33"/>
      <c r="L54" s="58"/>
      <c r="M54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4" s="107"/>
    </row>
    <row r="55" spans="1:14" x14ac:dyDescent="0.2">
      <c r="A55" s="31">
        <f t="shared" si="0"/>
        <v>29</v>
      </c>
      <c r="B55" s="23"/>
      <c r="C55" s="23"/>
      <c r="D55" s="30"/>
      <c r="E55" s="23"/>
      <c r="F55" s="24"/>
      <c r="G55" s="127"/>
      <c r="H55" s="20"/>
      <c r="I55" s="20"/>
      <c r="J55" s="33">
        <f>SUM(Seznam_dokladu[[#This Row],[Částka bez DPH]:[DPH]])</f>
        <v>0</v>
      </c>
      <c r="K55" s="33"/>
      <c r="L55" s="58"/>
      <c r="M55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5" s="107"/>
    </row>
    <row r="56" spans="1:14" x14ac:dyDescent="0.2">
      <c r="A56" s="31">
        <f t="shared" si="0"/>
        <v>30</v>
      </c>
      <c r="B56" s="23"/>
      <c r="C56" s="23"/>
      <c r="D56" s="30"/>
      <c r="E56" s="23"/>
      <c r="F56" s="24"/>
      <c r="G56" s="127"/>
      <c r="H56" s="20"/>
      <c r="I56" s="20"/>
      <c r="J56" s="33">
        <f>SUM(Seznam_dokladu[[#This Row],[Částka bez DPH]:[DPH]])</f>
        <v>0</v>
      </c>
      <c r="K56" s="33"/>
      <c r="L56" s="58"/>
      <c r="M56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6" s="107"/>
    </row>
    <row r="57" spans="1:14" x14ac:dyDescent="0.2">
      <c r="A57" s="31">
        <f t="shared" si="0"/>
        <v>31</v>
      </c>
      <c r="B57" s="23"/>
      <c r="C57" s="23"/>
      <c r="D57" s="30"/>
      <c r="E57" s="23"/>
      <c r="F57" s="24"/>
      <c r="G57" s="127"/>
      <c r="H57" s="20"/>
      <c r="I57" s="20"/>
      <c r="J57" s="33">
        <f>SUM(Seznam_dokladu[[#This Row],[Částka bez DPH]:[DPH]])</f>
        <v>0</v>
      </c>
      <c r="K57" s="33"/>
      <c r="L57" s="58"/>
      <c r="M57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7" s="107"/>
    </row>
    <row r="58" spans="1:14" x14ac:dyDescent="0.2">
      <c r="A58" s="31">
        <f t="shared" si="0"/>
        <v>32</v>
      </c>
      <c r="B58" s="23"/>
      <c r="C58" s="23"/>
      <c r="D58" s="30"/>
      <c r="E58" s="23"/>
      <c r="F58" s="24"/>
      <c r="G58" s="127"/>
      <c r="H58" s="20"/>
      <c r="I58" s="20"/>
      <c r="J58" s="33">
        <f>SUM(Seznam_dokladu[[#This Row],[Částka bez DPH]:[DPH]])</f>
        <v>0</v>
      </c>
      <c r="K58" s="33"/>
      <c r="L58" s="58"/>
      <c r="M58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8" s="107"/>
    </row>
    <row r="59" spans="1:14" x14ac:dyDescent="0.2">
      <c r="A59" s="31">
        <f t="shared" si="0"/>
        <v>33</v>
      </c>
      <c r="B59" s="23"/>
      <c r="C59" s="23"/>
      <c r="D59" s="30"/>
      <c r="E59" s="23"/>
      <c r="F59" s="24"/>
      <c r="G59" s="127"/>
      <c r="H59" s="20"/>
      <c r="I59" s="20"/>
      <c r="J59" s="33">
        <f>SUM(Seznam_dokladu[[#This Row],[Částka bez DPH]:[DPH]])</f>
        <v>0</v>
      </c>
      <c r="K59" s="33"/>
      <c r="L59" s="58"/>
      <c r="M59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9" s="107"/>
    </row>
    <row r="60" spans="1:14" x14ac:dyDescent="0.2">
      <c r="A60" s="31">
        <f t="shared" si="0"/>
        <v>34</v>
      </c>
      <c r="B60" s="23"/>
      <c r="C60" s="23"/>
      <c r="D60" s="30"/>
      <c r="E60" s="23"/>
      <c r="F60" s="24"/>
      <c r="G60" s="127"/>
      <c r="H60" s="20"/>
      <c r="I60" s="20"/>
      <c r="J60" s="33">
        <f>SUM(Seznam_dokladu[[#This Row],[Částka bez DPH]:[DPH]])</f>
        <v>0</v>
      </c>
      <c r="K60" s="33"/>
      <c r="L60" s="58"/>
      <c r="M60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60" s="107"/>
    </row>
    <row r="61" spans="1:14" x14ac:dyDescent="0.2">
      <c r="A61" s="31">
        <f t="shared" si="0"/>
        <v>35</v>
      </c>
      <c r="B61" s="23"/>
      <c r="C61" s="23"/>
      <c r="D61" s="30"/>
      <c r="E61" s="23"/>
      <c r="F61" s="24"/>
      <c r="G61" s="127"/>
      <c r="H61" s="20"/>
      <c r="I61" s="20"/>
      <c r="J61" s="33">
        <f>SUM(Seznam_dokladu[[#This Row],[Částka bez DPH]:[DPH]])</f>
        <v>0</v>
      </c>
      <c r="K61" s="33"/>
      <c r="L61" s="58"/>
      <c r="M61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61" s="107"/>
    </row>
    <row r="62" spans="1:14" x14ac:dyDescent="0.2">
      <c r="A62" s="31">
        <f t="shared" si="0"/>
        <v>36</v>
      </c>
      <c r="B62" s="23"/>
      <c r="C62" s="23"/>
      <c r="D62" s="30"/>
      <c r="E62" s="23"/>
      <c r="F62" s="24"/>
      <c r="G62" s="127"/>
      <c r="H62" s="20"/>
      <c r="I62" s="20"/>
      <c r="J62" s="33">
        <f>SUM(Seznam_dokladu[[#This Row],[Částka bez DPH]:[DPH]])</f>
        <v>0</v>
      </c>
      <c r="K62" s="33"/>
      <c r="L62" s="58"/>
      <c r="M62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62" s="107"/>
    </row>
    <row r="63" spans="1:14" x14ac:dyDescent="0.2">
      <c r="A63" s="31">
        <f t="shared" si="0"/>
        <v>37</v>
      </c>
      <c r="B63" s="23"/>
      <c r="C63" s="23"/>
      <c r="D63" s="30"/>
      <c r="E63" s="23"/>
      <c r="F63" s="24"/>
      <c r="G63" s="127"/>
      <c r="H63" s="20"/>
      <c r="I63" s="20"/>
      <c r="J63" s="33">
        <f>SUM(Seznam_dokladu[[#This Row],[Částka bez DPH]:[DPH]])</f>
        <v>0</v>
      </c>
      <c r="K63" s="33"/>
      <c r="L63" s="58"/>
      <c r="M63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63" s="107"/>
    </row>
    <row r="64" spans="1:14" x14ac:dyDescent="0.2">
      <c r="A64" s="31">
        <f t="shared" si="0"/>
        <v>38</v>
      </c>
      <c r="B64" s="23"/>
      <c r="C64" s="23"/>
      <c r="D64" s="30"/>
      <c r="E64" s="23"/>
      <c r="F64" s="24"/>
      <c r="G64" s="127"/>
      <c r="H64" s="20"/>
      <c r="I64" s="20"/>
      <c r="J64" s="33">
        <f>SUM(Seznam_dokladu[[#This Row],[Částka bez DPH]:[DPH]])</f>
        <v>0</v>
      </c>
      <c r="K64" s="33"/>
      <c r="L64" s="58"/>
      <c r="M64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64" s="107"/>
    </row>
    <row r="65" spans="1:14" x14ac:dyDescent="0.2">
      <c r="A65" s="31">
        <f t="shared" si="0"/>
        <v>39</v>
      </c>
      <c r="B65" s="23"/>
      <c r="C65" s="23"/>
      <c r="D65" s="30"/>
      <c r="E65" s="23"/>
      <c r="F65" s="24"/>
      <c r="G65" s="127"/>
      <c r="H65" s="20"/>
      <c r="I65" s="20"/>
      <c r="J65" s="33">
        <f>SUM(Seznam_dokladu[[#This Row],[Částka bez DPH]:[DPH]])</f>
        <v>0</v>
      </c>
      <c r="K65" s="33"/>
      <c r="L65" s="58"/>
      <c r="M65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65" s="107"/>
    </row>
    <row r="66" spans="1:14" x14ac:dyDescent="0.2">
      <c r="A66" s="31">
        <f t="shared" si="0"/>
        <v>40</v>
      </c>
      <c r="B66" s="23"/>
      <c r="C66" s="23"/>
      <c r="D66" s="30"/>
      <c r="E66" s="23"/>
      <c r="F66" s="24"/>
      <c r="G66" s="127"/>
      <c r="H66" s="20"/>
      <c r="I66" s="20"/>
      <c r="J66" s="33">
        <f>SUM(Seznam_dokladu[[#This Row],[Částka bez DPH]:[DPH]])</f>
        <v>0</v>
      </c>
      <c r="K66" s="33"/>
      <c r="L66" s="58"/>
      <c r="M66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66" s="107"/>
    </row>
    <row r="67" spans="1:14" x14ac:dyDescent="0.2">
      <c r="A67" s="31">
        <f t="shared" si="0"/>
        <v>41</v>
      </c>
      <c r="B67" s="23"/>
      <c r="C67" s="23"/>
      <c r="D67" s="30"/>
      <c r="E67" s="23"/>
      <c r="F67" s="24"/>
      <c r="G67" s="127"/>
      <c r="H67" s="20"/>
      <c r="I67" s="20"/>
      <c r="J67" s="33">
        <f>SUM(Seznam_dokladu[[#This Row],[Částka bez DPH]:[DPH]])</f>
        <v>0</v>
      </c>
      <c r="K67" s="33"/>
      <c r="L67" s="58"/>
      <c r="M67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67" s="107"/>
    </row>
    <row r="68" spans="1:14" x14ac:dyDescent="0.2">
      <c r="A68" s="31">
        <f t="shared" si="0"/>
        <v>42</v>
      </c>
      <c r="B68" s="23"/>
      <c r="C68" s="23"/>
      <c r="D68" s="30"/>
      <c r="E68" s="23"/>
      <c r="F68" s="24"/>
      <c r="G68" s="127"/>
      <c r="H68" s="20"/>
      <c r="I68" s="20"/>
      <c r="J68" s="33">
        <f>SUM(Seznam_dokladu[[#This Row],[Částka bez DPH]:[DPH]])</f>
        <v>0</v>
      </c>
      <c r="K68" s="33"/>
      <c r="L68" s="58"/>
      <c r="M68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68" s="107"/>
    </row>
    <row r="69" spans="1:14" x14ac:dyDescent="0.2">
      <c r="A69" s="31">
        <f t="shared" si="0"/>
        <v>43</v>
      </c>
      <c r="B69" s="23"/>
      <c r="C69" s="23"/>
      <c r="D69" s="30"/>
      <c r="E69" s="23"/>
      <c r="F69" s="24"/>
      <c r="G69" s="127"/>
      <c r="H69" s="20"/>
      <c r="I69" s="20"/>
      <c r="J69" s="33">
        <f>SUM(Seznam_dokladu[[#This Row],[Částka bez DPH]:[DPH]])</f>
        <v>0</v>
      </c>
      <c r="K69" s="33"/>
      <c r="L69" s="58"/>
      <c r="M69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69" s="107"/>
    </row>
    <row r="70" spans="1:14" x14ac:dyDescent="0.2">
      <c r="A70" s="31">
        <f t="shared" si="0"/>
        <v>44</v>
      </c>
      <c r="B70" s="23"/>
      <c r="C70" s="23"/>
      <c r="D70" s="30"/>
      <c r="E70" s="23"/>
      <c r="F70" s="24"/>
      <c r="G70" s="127"/>
      <c r="H70" s="20"/>
      <c r="I70" s="20"/>
      <c r="J70" s="33">
        <f>SUM(Seznam_dokladu[[#This Row],[Částka bez DPH]:[DPH]])</f>
        <v>0</v>
      </c>
      <c r="K70" s="33"/>
      <c r="L70" s="58"/>
      <c r="M70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70" s="107"/>
    </row>
    <row r="71" spans="1:14" x14ac:dyDescent="0.2">
      <c r="A71" s="31">
        <f t="shared" si="0"/>
        <v>45</v>
      </c>
      <c r="B71" s="23"/>
      <c r="C71" s="23"/>
      <c r="D71" s="30"/>
      <c r="E71" s="23"/>
      <c r="F71" s="24"/>
      <c r="G71" s="127"/>
      <c r="H71" s="20"/>
      <c r="I71" s="20"/>
      <c r="J71" s="33">
        <f>SUM(Seznam_dokladu[[#This Row],[Částka bez DPH]:[DPH]])</f>
        <v>0</v>
      </c>
      <c r="K71" s="33"/>
      <c r="L71" s="58"/>
      <c r="M71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71" s="107"/>
    </row>
    <row r="72" spans="1:14" x14ac:dyDescent="0.2">
      <c r="A72" s="31">
        <f t="shared" si="0"/>
        <v>46</v>
      </c>
      <c r="B72" s="23"/>
      <c r="C72" s="23"/>
      <c r="D72" s="30"/>
      <c r="E72" s="23"/>
      <c r="F72" s="24"/>
      <c r="G72" s="127"/>
      <c r="H72" s="20"/>
      <c r="I72" s="20"/>
      <c r="J72" s="33">
        <f>SUM(Seznam_dokladu[[#This Row],[Částka bez DPH]:[DPH]])</f>
        <v>0</v>
      </c>
      <c r="K72" s="33"/>
      <c r="L72" s="58"/>
      <c r="M72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72" s="107"/>
    </row>
    <row r="73" spans="1:14" x14ac:dyDescent="0.2">
      <c r="A73" s="31">
        <f t="shared" si="0"/>
        <v>47</v>
      </c>
      <c r="B73" s="23"/>
      <c r="C73" s="23"/>
      <c r="D73" s="30"/>
      <c r="E73" s="23"/>
      <c r="F73" s="24"/>
      <c r="G73" s="127"/>
      <c r="H73" s="20"/>
      <c r="I73" s="20"/>
      <c r="J73" s="33">
        <f>SUM(Seznam_dokladu[[#This Row],[Částka bez DPH]:[DPH]])</f>
        <v>0</v>
      </c>
      <c r="K73" s="33"/>
      <c r="L73" s="58"/>
      <c r="M73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73" s="107"/>
    </row>
    <row r="74" spans="1:14" x14ac:dyDescent="0.2">
      <c r="A74" s="31">
        <f t="shared" si="0"/>
        <v>48</v>
      </c>
      <c r="B74" s="23"/>
      <c r="C74" s="23"/>
      <c r="D74" s="30"/>
      <c r="E74" s="23"/>
      <c r="F74" s="24"/>
      <c r="G74" s="127"/>
      <c r="H74" s="20"/>
      <c r="I74" s="20"/>
      <c r="J74" s="33">
        <f>SUM(Seznam_dokladu[[#This Row],[Částka bez DPH]:[DPH]])</f>
        <v>0</v>
      </c>
      <c r="K74" s="33"/>
      <c r="L74" s="58"/>
      <c r="M74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74" s="107"/>
    </row>
    <row r="75" spans="1:14" x14ac:dyDescent="0.2">
      <c r="A75" s="31">
        <f t="shared" si="0"/>
        <v>49</v>
      </c>
      <c r="B75" s="23"/>
      <c r="C75" s="23"/>
      <c r="D75" s="30"/>
      <c r="E75" s="23"/>
      <c r="F75" s="24"/>
      <c r="G75" s="127"/>
      <c r="H75" s="20"/>
      <c r="I75" s="20"/>
      <c r="J75" s="33">
        <f>SUM(Seznam_dokladu[[#This Row],[Částka bez DPH]:[DPH]])</f>
        <v>0</v>
      </c>
      <c r="K75" s="33"/>
      <c r="L75" s="58"/>
      <c r="M75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75" s="107"/>
    </row>
    <row r="76" spans="1:14" x14ac:dyDescent="0.2">
      <c r="A76" s="31">
        <f t="shared" si="0"/>
        <v>50</v>
      </c>
      <c r="B76" s="23"/>
      <c r="C76" s="23"/>
      <c r="D76" s="30"/>
      <c r="E76" s="23"/>
      <c r="F76" s="24"/>
      <c r="G76" s="127"/>
      <c r="H76" s="20"/>
      <c r="I76" s="20"/>
      <c r="J76" s="33">
        <f>SUM(Seznam_dokladu[[#This Row],[Částka bez DPH]:[DPH]])</f>
        <v>0</v>
      </c>
      <c r="K76" s="33"/>
      <c r="L76" s="58"/>
      <c r="M76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76" s="107"/>
    </row>
    <row r="77" spans="1:14" x14ac:dyDescent="0.2">
      <c r="A77" s="31">
        <f t="shared" si="0"/>
        <v>51</v>
      </c>
      <c r="B77" s="23"/>
      <c r="C77" s="23"/>
      <c r="D77" s="30"/>
      <c r="E77" s="23"/>
      <c r="F77" s="24"/>
      <c r="G77" s="127"/>
      <c r="H77" s="20"/>
      <c r="I77" s="20"/>
      <c r="J77" s="33">
        <f>SUM(Seznam_dokladu[[#This Row],[Částka bez DPH]:[DPH]])</f>
        <v>0</v>
      </c>
      <c r="K77" s="33"/>
      <c r="L77" s="58"/>
      <c r="M77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77" s="107"/>
    </row>
    <row r="78" spans="1:14" x14ac:dyDescent="0.2">
      <c r="A78" s="31">
        <f t="shared" si="0"/>
        <v>52</v>
      </c>
      <c r="B78" s="23"/>
      <c r="C78" s="23"/>
      <c r="D78" s="30"/>
      <c r="E78" s="23"/>
      <c r="F78" s="24"/>
      <c r="G78" s="127"/>
      <c r="H78" s="20"/>
      <c r="I78" s="20"/>
      <c r="J78" s="33">
        <f>SUM(Seznam_dokladu[[#This Row],[Částka bez DPH]:[DPH]])</f>
        <v>0</v>
      </c>
      <c r="K78" s="33"/>
      <c r="L78" s="58"/>
      <c r="M78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78" s="107"/>
    </row>
    <row r="79" spans="1:14" x14ac:dyDescent="0.2">
      <c r="A79" s="31">
        <f t="shared" si="0"/>
        <v>53</v>
      </c>
      <c r="B79" s="23"/>
      <c r="C79" s="23"/>
      <c r="D79" s="30"/>
      <c r="E79" s="23"/>
      <c r="F79" s="24"/>
      <c r="G79" s="127"/>
      <c r="H79" s="20"/>
      <c r="I79" s="20"/>
      <c r="J79" s="33">
        <f>SUM(Seznam_dokladu[[#This Row],[Částka bez DPH]:[DPH]])</f>
        <v>0</v>
      </c>
      <c r="K79" s="33"/>
      <c r="L79" s="58"/>
      <c r="M79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79" s="107"/>
    </row>
    <row r="80" spans="1:14" x14ac:dyDescent="0.2">
      <c r="A80" s="31">
        <f t="shared" si="0"/>
        <v>54</v>
      </c>
      <c r="B80" s="23"/>
      <c r="C80" s="23"/>
      <c r="D80" s="30"/>
      <c r="E80" s="23"/>
      <c r="F80" s="24"/>
      <c r="G80" s="127"/>
      <c r="H80" s="20"/>
      <c r="I80" s="20"/>
      <c r="J80" s="33">
        <f>SUM(Seznam_dokladu[[#This Row],[Částka bez DPH]:[DPH]])</f>
        <v>0</v>
      </c>
      <c r="K80" s="33"/>
      <c r="L80" s="58"/>
      <c r="M80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80" s="107"/>
    </row>
    <row r="81" spans="1:14" x14ac:dyDescent="0.2">
      <c r="A81" s="31">
        <f t="shared" si="0"/>
        <v>55</v>
      </c>
      <c r="B81" s="23"/>
      <c r="C81" s="23"/>
      <c r="D81" s="30"/>
      <c r="E81" s="23"/>
      <c r="F81" s="24"/>
      <c r="G81" s="127"/>
      <c r="H81" s="20"/>
      <c r="I81" s="20"/>
      <c r="J81" s="33">
        <f>SUM(Seznam_dokladu[[#This Row],[Částka bez DPH]:[DPH]])</f>
        <v>0</v>
      </c>
      <c r="K81" s="33"/>
      <c r="L81" s="58"/>
      <c r="M81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81" s="107"/>
    </row>
    <row r="82" spans="1:14" x14ac:dyDescent="0.2">
      <c r="A82" s="31">
        <f t="shared" si="0"/>
        <v>56</v>
      </c>
      <c r="B82" s="23"/>
      <c r="C82" s="23"/>
      <c r="D82" s="30"/>
      <c r="E82" s="23"/>
      <c r="F82" s="24"/>
      <c r="G82" s="127"/>
      <c r="H82" s="20"/>
      <c r="I82" s="20"/>
      <c r="J82" s="33">
        <f>SUM(Seznam_dokladu[[#This Row],[Částka bez DPH]:[DPH]])</f>
        <v>0</v>
      </c>
      <c r="K82" s="33"/>
      <c r="L82" s="58"/>
      <c r="M82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82" s="107"/>
    </row>
    <row r="83" spans="1:14" x14ac:dyDescent="0.2">
      <c r="A83" s="31">
        <f t="shared" si="0"/>
        <v>57</v>
      </c>
      <c r="B83" s="23"/>
      <c r="C83" s="23"/>
      <c r="D83" s="30"/>
      <c r="E83" s="23"/>
      <c r="F83" s="24"/>
      <c r="G83" s="127"/>
      <c r="H83" s="20"/>
      <c r="I83" s="20"/>
      <c r="J83" s="33">
        <f>SUM(Seznam_dokladu[[#This Row],[Částka bez DPH]:[DPH]])</f>
        <v>0</v>
      </c>
      <c r="K83" s="33"/>
      <c r="L83" s="58"/>
      <c r="M83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83" s="107"/>
    </row>
    <row r="84" spans="1:14" x14ac:dyDescent="0.2">
      <c r="A84" s="31">
        <f t="shared" si="0"/>
        <v>58</v>
      </c>
      <c r="B84" s="23"/>
      <c r="C84" s="23"/>
      <c r="D84" s="30"/>
      <c r="E84" s="23"/>
      <c r="F84" s="24"/>
      <c r="G84" s="127"/>
      <c r="H84" s="20"/>
      <c r="I84" s="20"/>
      <c r="J84" s="33">
        <f>SUM(Seznam_dokladu[[#This Row],[Částka bez DPH]:[DPH]])</f>
        <v>0</v>
      </c>
      <c r="K84" s="33"/>
      <c r="L84" s="58"/>
      <c r="M84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84" s="107"/>
    </row>
    <row r="85" spans="1:14" x14ac:dyDescent="0.2">
      <c r="A85" s="31">
        <f t="shared" si="0"/>
        <v>59</v>
      </c>
      <c r="B85" s="23"/>
      <c r="C85" s="23"/>
      <c r="D85" s="30"/>
      <c r="E85" s="23"/>
      <c r="F85" s="24"/>
      <c r="G85" s="127"/>
      <c r="H85" s="20"/>
      <c r="I85" s="20"/>
      <c r="J85" s="33">
        <f>SUM(Seznam_dokladu[[#This Row],[Částka bez DPH]:[DPH]])</f>
        <v>0</v>
      </c>
      <c r="K85" s="33"/>
      <c r="L85" s="58"/>
      <c r="M85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85" s="107"/>
    </row>
    <row r="86" spans="1:14" x14ac:dyDescent="0.2">
      <c r="A86" s="31">
        <f t="shared" si="0"/>
        <v>60</v>
      </c>
      <c r="B86" s="23"/>
      <c r="C86" s="23"/>
      <c r="D86" s="30"/>
      <c r="E86" s="23"/>
      <c r="F86" s="24"/>
      <c r="G86" s="127"/>
      <c r="H86" s="20"/>
      <c r="I86" s="20"/>
      <c r="J86" s="33">
        <f>SUM(Seznam_dokladu[[#This Row],[Částka bez DPH]:[DPH]])</f>
        <v>0</v>
      </c>
      <c r="K86" s="33"/>
      <c r="L86" s="58"/>
      <c r="M86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86" s="107"/>
    </row>
    <row r="87" spans="1:14" x14ac:dyDescent="0.2">
      <c r="A87" s="31">
        <f t="shared" si="0"/>
        <v>61</v>
      </c>
      <c r="B87" s="23"/>
      <c r="C87" s="23"/>
      <c r="D87" s="30"/>
      <c r="E87" s="23"/>
      <c r="F87" s="24"/>
      <c r="G87" s="127"/>
      <c r="H87" s="20"/>
      <c r="I87" s="20"/>
      <c r="J87" s="33">
        <f>SUM(Seznam_dokladu[[#This Row],[Částka bez DPH]:[DPH]])</f>
        <v>0</v>
      </c>
      <c r="K87" s="33"/>
      <c r="L87" s="58"/>
      <c r="M87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87" s="107"/>
    </row>
    <row r="88" spans="1:14" x14ac:dyDescent="0.2">
      <c r="A88" s="31">
        <f t="shared" si="0"/>
        <v>62</v>
      </c>
      <c r="B88" s="23"/>
      <c r="C88" s="23"/>
      <c r="D88" s="30"/>
      <c r="E88" s="23"/>
      <c r="F88" s="24"/>
      <c r="G88" s="127"/>
      <c r="H88" s="20"/>
      <c r="I88" s="20"/>
      <c r="J88" s="33">
        <f>SUM(Seznam_dokladu[[#This Row],[Částka bez DPH]:[DPH]])</f>
        <v>0</v>
      </c>
      <c r="K88" s="33"/>
      <c r="L88" s="58"/>
      <c r="M88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88" s="107"/>
    </row>
    <row r="89" spans="1:14" x14ac:dyDescent="0.2">
      <c r="A89" s="31">
        <f t="shared" si="0"/>
        <v>63</v>
      </c>
      <c r="B89" s="23"/>
      <c r="C89" s="23"/>
      <c r="D89" s="30"/>
      <c r="E89" s="23"/>
      <c r="F89" s="24"/>
      <c r="G89" s="127"/>
      <c r="H89" s="20"/>
      <c r="I89" s="20"/>
      <c r="J89" s="33">
        <f>SUM(Seznam_dokladu[[#This Row],[Částka bez DPH]:[DPH]])</f>
        <v>0</v>
      </c>
      <c r="K89" s="33"/>
      <c r="L89" s="58"/>
      <c r="M89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89" s="107"/>
    </row>
    <row r="90" spans="1:14" x14ac:dyDescent="0.2">
      <c r="A90" s="31">
        <f t="shared" si="0"/>
        <v>64</v>
      </c>
      <c r="B90" s="23"/>
      <c r="C90" s="23"/>
      <c r="D90" s="30"/>
      <c r="E90" s="23"/>
      <c r="F90" s="24"/>
      <c r="G90" s="127"/>
      <c r="H90" s="20"/>
      <c r="I90" s="20"/>
      <c r="J90" s="33">
        <f>SUM(Seznam_dokladu[[#This Row],[Částka bez DPH]:[DPH]])</f>
        <v>0</v>
      </c>
      <c r="K90" s="33"/>
      <c r="L90" s="58"/>
      <c r="M90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90" s="107"/>
    </row>
    <row r="91" spans="1:14" x14ac:dyDescent="0.2">
      <c r="A91" s="31">
        <f t="shared" ref="A91:A154" si="1">ROW()-26</f>
        <v>65</v>
      </c>
      <c r="B91" s="23"/>
      <c r="C91" s="23"/>
      <c r="D91" s="30"/>
      <c r="E91" s="23"/>
      <c r="F91" s="24"/>
      <c r="G91" s="127"/>
      <c r="H91" s="20"/>
      <c r="I91" s="20"/>
      <c r="J91" s="33">
        <f>SUM(Seznam_dokladu[[#This Row],[Částka bez DPH]:[DPH]])</f>
        <v>0</v>
      </c>
      <c r="K91" s="33"/>
      <c r="L91" s="58"/>
      <c r="M91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91" s="107"/>
    </row>
    <row r="92" spans="1:14" x14ac:dyDescent="0.2">
      <c r="A92" s="31">
        <f t="shared" si="1"/>
        <v>66</v>
      </c>
      <c r="B92" s="23"/>
      <c r="C92" s="23"/>
      <c r="D92" s="30"/>
      <c r="E92" s="23"/>
      <c r="F92" s="24"/>
      <c r="G92" s="127"/>
      <c r="H92" s="20"/>
      <c r="I92" s="20"/>
      <c r="J92" s="33">
        <f>SUM(Seznam_dokladu[[#This Row],[Částka bez DPH]:[DPH]])</f>
        <v>0</v>
      </c>
      <c r="K92" s="33"/>
      <c r="L92" s="58"/>
      <c r="M92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92" s="107"/>
    </row>
    <row r="93" spans="1:14" x14ac:dyDescent="0.2">
      <c r="A93" s="31">
        <f t="shared" si="1"/>
        <v>67</v>
      </c>
      <c r="B93" s="23"/>
      <c r="C93" s="23"/>
      <c r="D93" s="30"/>
      <c r="E93" s="23"/>
      <c r="F93" s="24"/>
      <c r="G93" s="127"/>
      <c r="H93" s="20"/>
      <c r="I93" s="20"/>
      <c r="J93" s="33">
        <f>SUM(Seznam_dokladu[[#This Row],[Částka bez DPH]:[DPH]])</f>
        <v>0</v>
      </c>
      <c r="K93" s="33"/>
      <c r="L93" s="58"/>
      <c r="M93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93" s="107"/>
    </row>
    <row r="94" spans="1:14" x14ac:dyDescent="0.2">
      <c r="A94" s="31">
        <f t="shared" si="1"/>
        <v>68</v>
      </c>
      <c r="B94" s="23"/>
      <c r="C94" s="23"/>
      <c r="D94" s="30"/>
      <c r="E94" s="23"/>
      <c r="F94" s="24"/>
      <c r="G94" s="127"/>
      <c r="H94" s="20"/>
      <c r="I94" s="20"/>
      <c r="J94" s="33">
        <f>SUM(Seznam_dokladu[[#This Row],[Částka bez DPH]:[DPH]])</f>
        <v>0</v>
      </c>
      <c r="K94" s="33"/>
      <c r="L94" s="58"/>
      <c r="M94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94" s="107"/>
    </row>
    <row r="95" spans="1:14" x14ac:dyDescent="0.2">
      <c r="A95" s="31">
        <f t="shared" si="1"/>
        <v>69</v>
      </c>
      <c r="B95" s="23"/>
      <c r="C95" s="23"/>
      <c r="D95" s="30"/>
      <c r="E95" s="23"/>
      <c r="F95" s="24"/>
      <c r="G95" s="127"/>
      <c r="H95" s="20"/>
      <c r="I95" s="20"/>
      <c r="J95" s="33">
        <f>SUM(Seznam_dokladu[[#This Row],[Částka bez DPH]:[DPH]])</f>
        <v>0</v>
      </c>
      <c r="K95" s="33"/>
      <c r="L95" s="58"/>
      <c r="M95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95" s="107"/>
    </row>
    <row r="96" spans="1:14" x14ac:dyDescent="0.2">
      <c r="A96" s="31">
        <f t="shared" si="1"/>
        <v>70</v>
      </c>
      <c r="B96" s="23"/>
      <c r="C96" s="23"/>
      <c r="D96" s="30"/>
      <c r="E96" s="23"/>
      <c r="F96" s="24"/>
      <c r="G96" s="127"/>
      <c r="H96" s="20"/>
      <c r="I96" s="20"/>
      <c r="J96" s="33">
        <f>SUM(Seznam_dokladu[[#This Row],[Částka bez DPH]:[DPH]])</f>
        <v>0</v>
      </c>
      <c r="K96" s="33"/>
      <c r="L96" s="58"/>
      <c r="M96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96" s="107"/>
    </row>
    <row r="97" spans="1:14" x14ac:dyDescent="0.2">
      <c r="A97" s="31">
        <f t="shared" si="1"/>
        <v>71</v>
      </c>
      <c r="B97" s="23"/>
      <c r="C97" s="23"/>
      <c r="D97" s="30"/>
      <c r="E97" s="23"/>
      <c r="F97" s="24"/>
      <c r="G97" s="127"/>
      <c r="H97" s="20"/>
      <c r="I97" s="20"/>
      <c r="J97" s="33">
        <f>SUM(Seznam_dokladu[[#This Row],[Částka bez DPH]:[DPH]])</f>
        <v>0</v>
      </c>
      <c r="K97" s="33"/>
      <c r="L97" s="58"/>
      <c r="M97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97" s="107"/>
    </row>
    <row r="98" spans="1:14" x14ac:dyDescent="0.2">
      <c r="A98" s="31">
        <f t="shared" si="1"/>
        <v>72</v>
      </c>
      <c r="B98" s="23"/>
      <c r="C98" s="23"/>
      <c r="D98" s="30"/>
      <c r="E98" s="23"/>
      <c r="F98" s="24"/>
      <c r="G98" s="127"/>
      <c r="H98" s="20"/>
      <c r="I98" s="20"/>
      <c r="J98" s="33">
        <f>SUM(Seznam_dokladu[[#This Row],[Částka bez DPH]:[DPH]])</f>
        <v>0</v>
      </c>
      <c r="K98" s="33"/>
      <c r="L98" s="58"/>
      <c r="M98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98" s="107"/>
    </row>
    <row r="99" spans="1:14" x14ac:dyDescent="0.2">
      <c r="A99" s="31">
        <f t="shared" si="1"/>
        <v>73</v>
      </c>
      <c r="B99" s="23"/>
      <c r="C99" s="23"/>
      <c r="D99" s="30"/>
      <c r="E99" s="23"/>
      <c r="F99" s="24"/>
      <c r="G99" s="127"/>
      <c r="H99" s="20"/>
      <c r="I99" s="20"/>
      <c r="J99" s="33">
        <f>SUM(Seznam_dokladu[[#This Row],[Částka bez DPH]:[DPH]])</f>
        <v>0</v>
      </c>
      <c r="K99" s="33"/>
      <c r="L99" s="58"/>
      <c r="M99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99" s="107"/>
    </row>
    <row r="100" spans="1:14" x14ac:dyDescent="0.2">
      <c r="A100" s="31">
        <f t="shared" si="1"/>
        <v>74</v>
      </c>
      <c r="B100" s="23"/>
      <c r="C100" s="23"/>
      <c r="D100" s="30"/>
      <c r="E100" s="23"/>
      <c r="F100" s="24"/>
      <c r="G100" s="127"/>
      <c r="H100" s="20"/>
      <c r="I100" s="20"/>
      <c r="J100" s="33">
        <f>SUM(Seznam_dokladu[[#This Row],[Částka bez DPH]:[DPH]])</f>
        <v>0</v>
      </c>
      <c r="K100" s="33"/>
      <c r="L100" s="58"/>
      <c r="M100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00" s="107"/>
    </row>
    <row r="101" spans="1:14" x14ac:dyDescent="0.2">
      <c r="A101" s="31">
        <f t="shared" si="1"/>
        <v>75</v>
      </c>
      <c r="B101" s="23"/>
      <c r="C101" s="23"/>
      <c r="D101" s="30"/>
      <c r="E101" s="23"/>
      <c r="F101" s="24"/>
      <c r="G101" s="127"/>
      <c r="H101" s="20"/>
      <c r="I101" s="20"/>
      <c r="J101" s="33">
        <f>SUM(Seznam_dokladu[[#This Row],[Částka bez DPH]:[DPH]])</f>
        <v>0</v>
      </c>
      <c r="K101" s="33"/>
      <c r="L101" s="58"/>
      <c r="M101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01" s="107"/>
    </row>
    <row r="102" spans="1:14" x14ac:dyDescent="0.2">
      <c r="A102" s="31">
        <f t="shared" si="1"/>
        <v>76</v>
      </c>
      <c r="B102" s="23"/>
      <c r="C102" s="23"/>
      <c r="D102" s="30"/>
      <c r="E102" s="23"/>
      <c r="F102" s="24"/>
      <c r="G102" s="127"/>
      <c r="H102" s="20"/>
      <c r="I102" s="20"/>
      <c r="J102" s="33">
        <f>SUM(Seznam_dokladu[[#This Row],[Částka bez DPH]:[DPH]])</f>
        <v>0</v>
      </c>
      <c r="K102" s="33"/>
      <c r="L102" s="58"/>
      <c r="M102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02" s="107"/>
    </row>
    <row r="103" spans="1:14" x14ac:dyDescent="0.2">
      <c r="A103" s="31">
        <f t="shared" si="1"/>
        <v>77</v>
      </c>
      <c r="B103" s="23"/>
      <c r="C103" s="23"/>
      <c r="D103" s="30"/>
      <c r="E103" s="23"/>
      <c r="F103" s="24"/>
      <c r="G103" s="127"/>
      <c r="H103" s="20"/>
      <c r="I103" s="20"/>
      <c r="J103" s="33">
        <f>SUM(Seznam_dokladu[[#This Row],[Částka bez DPH]:[DPH]])</f>
        <v>0</v>
      </c>
      <c r="K103" s="33"/>
      <c r="L103" s="58"/>
      <c r="M103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03" s="107"/>
    </row>
    <row r="104" spans="1:14" x14ac:dyDescent="0.2">
      <c r="A104" s="31">
        <f t="shared" si="1"/>
        <v>78</v>
      </c>
      <c r="B104" s="23"/>
      <c r="C104" s="23"/>
      <c r="D104" s="30"/>
      <c r="E104" s="23"/>
      <c r="F104" s="24"/>
      <c r="G104" s="127"/>
      <c r="H104" s="20"/>
      <c r="I104" s="20"/>
      <c r="J104" s="33">
        <f>SUM(Seznam_dokladu[[#This Row],[Částka bez DPH]:[DPH]])</f>
        <v>0</v>
      </c>
      <c r="K104" s="33"/>
      <c r="L104" s="58"/>
      <c r="M104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04" s="107"/>
    </row>
    <row r="105" spans="1:14" x14ac:dyDescent="0.2">
      <c r="A105" s="31">
        <f t="shared" si="1"/>
        <v>79</v>
      </c>
      <c r="B105" s="23"/>
      <c r="C105" s="23"/>
      <c r="D105" s="30"/>
      <c r="E105" s="23"/>
      <c r="F105" s="24"/>
      <c r="G105" s="127"/>
      <c r="H105" s="20"/>
      <c r="I105" s="20"/>
      <c r="J105" s="33">
        <f>SUM(Seznam_dokladu[[#This Row],[Částka bez DPH]:[DPH]])</f>
        <v>0</v>
      </c>
      <c r="K105" s="33"/>
      <c r="L105" s="58"/>
      <c r="M105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05" s="107"/>
    </row>
    <row r="106" spans="1:14" x14ac:dyDescent="0.2">
      <c r="A106" s="31">
        <f t="shared" si="1"/>
        <v>80</v>
      </c>
      <c r="B106" s="23"/>
      <c r="C106" s="23"/>
      <c r="D106" s="30"/>
      <c r="E106" s="23"/>
      <c r="F106" s="24"/>
      <c r="G106" s="127"/>
      <c r="H106" s="20"/>
      <c r="I106" s="20"/>
      <c r="J106" s="33">
        <f>SUM(Seznam_dokladu[[#This Row],[Částka bez DPH]:[DPH]])</f>
        <v>0</v>
      </c>
      <c r="K106" s="33"/>
      <c r="L106" s="58"/>
      <c r="M106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06" s="107"/>
    </row>
    <row r="107" spans="1:14" x14ac:dyDescent="0.2">
      <c r="A107" s="31">
        <f t="shared" si="1"/>
        <v>81</v>
      </c>
      <c r="B107" s="23"/>
      <c r="C107" s="23"/>
      <c r="D107" s="30"/>
      <c r="E107" s="23"/>
      <c r="F107" s="24"/>
      <c r="G107" s="127"/>
      <c r="H107" s="20"/>
      <c r="I107" s="20"/>
      <c r="J107" s="33">
        <f>SUM(Seznam_dokladu[[#This Row],[Částka bez DPH]:[DPH]])</f>
        <v>0</v>
      </c>
      <c r="K107" s="33"/>
      <c r="L107" s="58"/>
      <c r="M107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07" s="107"/>
    </row>
    <row r="108" spans="1:14" x14ac:dyDescent="0.2">
      <c r="A108" s="31">
        <f t="shared" si="1"/>
        <v>82</v>
      </c>
      <c r="B108" s="23"/>
      <c r="C108" s="23"/>
      <c r="D108" s="30"/>
      <c r="E108" s="23"/>
      <c r="F108" s="24"/>
      <c r="G108" s="127"/>
      <c r="H108" s="20"/>
      <c r="I108" s="20"/>
      <c r="J108" s="33">
        <f>SUM(Seznam_dokladu[[#This Row],[Částka bez DPH]:[DPH]])</f>
        <v>0</v>
      </c>
      <c r="K108" s="33"/>
      <c r="L108" s="58"/>
      <c r="M108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08" s="107"/>
    </row>
    <row r="109" spans="1:14" x14ac:dyDescent="0.2">
      <c r="A109" s="31">
        <f t="shared" si="1"/>
        <v>83</v>
      </c>
      <c r="B109" s="23"/>
      <c r="C109" s="23"/>
      <c r="D109" s="30"/>
      <c r="E109" s="23"/>
      <c r="F109" s="24"/>
      <c r="G109" s="127"/>
      <c r="H109" s="20"/>
      <c r="I109" s="20"/>
      <c r="J109" s="33">
        <f>SUM(Seznam_dokladu[[#This Row],[Částka bez DPH]:[DPH]])</f>
        <v>0</v>
      </c>
      <c r="K109" s="33"/>
      <c r="L109" s="58"/>
      <c r="M109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09" s="107"/>
    </row>
    <row r="110" spans="1:14" x14ac:dyDescent="0.2">
      <c r="A110" s="31">
        <f t="shared" si="1"/>
        <v>84</v>
      </c>
      <c r="B110" s="23"/>
      <c r="C110" s="23"/>
      <c r="D110" s="30"/>
      <c r="E110" s="23"/>
      <c r="F110" s="24"/>
      <c r="G110" s="127"/>
      <c r="H110" s="20"/>
      <c r="I110" s="20"/>
      <c r="J110" s="33">
        <f>SUM(Seznam_dokladu[[#This Row],[Částka bez DPH]:[DPH]])</f>
        <v>0</v>
      </c>
      <c r="K110" s="33"/>
      <c r="L110" s="58"/>
      <c r="M110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10" s="107"/>
    </row>
    <row r="111" spans="1:14" x14ac:dyDescent="0.2">
      <c r="A111" s="31">
        <f t="shared" si="1"/>
        <v>85</v>
      </c>
      <c r="B111" s="23"/>
      <c r="C111" s="23"/>
      <c r="D111" s="30"/>
      <c r="E111" s="23"/>
      <c r="F111" s="24"/>
      <c r="G111" s="127"/>
      <c r="H111" s="20"/>
      <c r="I111" s="20"/>
      <c r="J111" s="33">
        <f>SUM(Seznam_dokladu[[#This Row],[Částka bez DPH]:[DPH]])</f>
        <v>0</v>
      </c>
      <c r="K111" s="33"/>
      <c r="L111" s="58"/>
      <c r="M111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11" s="107"/>
    </row>
    <row r="112" spans="1:14" x14ac:dyDescent="0.2">
      <c r="A112" s="31">
        <f t="shared" si="1"/>
        <v>86</v>
      </c>
      <c r="B112" s="23"/>
      <c r="C112" s="23"/>
      <c r="D112" s="30"/>
      <c r="E112" s="23"/>
      <c r="F112" s="24"/>
      <c r="G112" s="127"/>
      <c r="H112" s="20"/>
      <c r="I112" s="20"/>
      <c r="J112" s="33">
        <f>SUM(Seznam_dokladu[[#This Row],[Částka bez DPH]:[DPH]])</f>
        <v>0</v>
      </c>
      <c r="K112" s="33"/>
      <c r="L112" s="58"/>
      <c r="M112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12" s="107"/>
    </row>
    <row r="113" spans="1:14" x14ac:dyDescent="0.2">
      <c r="A113" s="31">
        <f t="shared" si="1"/>
        <v>87</v>
      </c>
      <c r="B113" s="23"/>
      <c r="C113" s="23"/>
      <c r="D113" s="30"/>
      <c r="E113" s="23"/>
      <c r="F113" s="24"/>
      <c r="G113" s="127"/>
      <c r="H113" s="20"/>
      <c r="I113" s="20"/>
      <c r="J113" s="33">
        <f>SUM(Seznam_dokladu[[#This Row],[Částka bez DPH]:[DPH]])</f>
        <v>0</v>
      </c>
      <c r="K113" s="33"/>
      <c r="L113" s="58"/>
      <c r="M113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13" s="107"/>
    </row>
    <row r="114" spans="1:14" x14ac:dyDescent="0.2">
      <c r="A114" s="31">
        <f t="shared" si="1"/>
        <v>88</v>
      </c>
      <c r="B114" s="23"/>
      <c r="C114" s="23"/>
      <c r="D114" s="30"/>
      <c r="E114" s="23"/>
      <c r="F114" s="24"/>
      <c r="G114" s="127"/>
      <c r="H114" s="20"/>
      <c r="I114" s="20"/>
      <c r="J114" s="33">
        <f>SUM(Seznam_dokladu[[#This Row],[Částka bez DPH]:[DPH]])</f>
        <v>0</v>
      </c>
      <c r="K114" s="33"/>
      <c r="L114" s="58"/>
      <c r="M114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14" s="107"/>
    </row>
    <row r="115" spans="1:14" x14ac:dyDescent="0.2">
      <c r="A115" s="31">
        <f t="shared" si="1"/>
        <v>89</v>
      </c>
      <c r="B115" s="23"/>
      <c r="C115" s="23"/>
      <c r="D115" s="30"/>
      <c r="E115" s="23"/>
      <c r="F115" s="24"/>
      <c r="G115" s="127"/>
      <c r="H115" s="20"/>
      <c r="I115" s="20"/>
      <c r="J115" s="33">
        <f>SUM(Seznam_dokladu[[#This Row],[Částka bez DPH]:[DPH]])</f>
        <v>0</v>
      </c>
      <c r="K115" s="33"/>
      <c r="L115" s="58"/>
      <c r="M115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15" s="107"/>
    </row>
    <row r="116" spans="1:14" x14ac:dyDescent="0.2">
      <c r="A116" s="31">
        <f t="shared" si="1"/>
        <v>90</v>
      </c>
      <c r="B116" s="23"/>
      <c r="C116" s="23"/>
      <c r="D116" s="30"/>
      <c r="E116" s="23"/>
      <c r="F116" s="24"/>
      <c r="G116" s="127"/>
      <c r="H116" s="20"/>
      <c r="I116" s="20"/>
      <c r="J116" s="33">
        <f>SUM(Seznam_dokladu[[#This Row],[Částka bez DPH]:[DPH]])</f>
        <v>0</v>
      </c>
      <c r="K116" s="33"/>
      <c r="L116" s="58"/>
      <c r="M116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16" s="107"/>
    </row>
    <row r="117" spans="1:14" x14ac:dyDescent="0.2">
      <c r="A117" s="31">
        <f t="shared" si="1"/>
        <v>91</v>
      </c>
      <c r="B117" s="23"/>
      <c r="C117" s="23"/>
      <c r="D117" s="30"/>
      <c r="E117" s="23"/>
      <c r="F117" s="24"/>
      <c r="G117" s="127"/>
      <c r="H117" s="20"/>
      <c r="I117" s="20"/>
      <c r="J117" s="33">
        <f>SUM(Seznam_dokladu[[#This Row],[Částka bez DPH]:[DPH]])</f>
        <v>0</v>
      </c>
      <c r="K117" s="33"/>
      <c r="L117" s="58"/>
      <c r="M117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17" s="107"/>
    </row>
    <row r="118" spans="1:14" x14ac:dyDescent="0.2">
      <c r="A118" s="31">
        <f t="shared" si="1"/>
        <v>92</v>
      </c>
      <c r="B118" s="23"/>
      <c r="C118" s="23"/>
      <c r="D118" s="30"/>
      <c r="E118" s="23"/>
      <c r="F118" s="24"/>
      <c r="G118" s="127"/>
      <c r="H118" s="20"/>
      <c r="I118" s="20"/>
      <c r="J118" s="33">
        <f>SUM(Seznam_dokladu[[#This Row],[Částka bez DPH]:[DPH]])</f>
        <v>0</v>
      </c>
      <c r="K118" s="33"/>
      <c r="L118" s="58"/>
      <c r="M118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18" s="107"/>
    </row>
    <row r="119" spans="1:14" x14ac:dyDescent="0.2">
      <c r="A119" s="31">
        <f t="shared" si="1"/>
        <v>93</v>
      </c>
      <c r="B119" s="23"/>
      <c r="C119" s="23"/>
      <c r="D119" s="30"/>
      <c r="E119" s="23"/>
      <c r="F119" s="24"/>
      <c r="G119" s="127"/>
      <c r="H119" s="20"/>
      <c r="I119" s="20"/>
      <c r="J119" s="33">
        <f>SUM(Seznam_dokladu[[#This Row],[Částka bez DPH]:[DPH]])</f>
        <v>0</v>
      </c>
      <c r="K119" s="33"/>
      <c r="L119" s="58"/>
      <c r="M119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19" s="107"/>
    </row>
    <row r="120" spans="1:14" x14ac:dyDescent="0.2">
      <c r="A120" s="31">
        <f t="shared" si="1"/>
        <v>94</v>
      </c>
      <c r="B120" s="23"/>
      <c r="C120" s="23"/>
      <c r="D120" s="30"/>
      <c r="E120" s="23"/>
      <c r="F120" s="24"/>
      <c r="G120" s="127"/>
      <c r="H120" s="20"/>
      <c r="I120" s="20"/>
      <c r="J120" s="33">
        <f>SUM(Seznam_dokladu[[#This Row],[Částka bez DPH]:[DPH]])</f>
        <v>0</v>
      </c>
      <c r="K120" s="33"/>
      <c r="L120" s="58"/>
      <c r="M120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20" s="107"/>
    </row>
    <row r="121" spans="1:14" x14ac:dyDescent="0.2">
      <c r="A121" s="31">
        <f t="shared" si="1"/>
        <v>95</v>
      </c>
      <c r="B121" s="23"/>
      <c r="C121" s="23"/>
      <c r="D121" s="30"/>
      <c r="E121" s="23"/>
      <c r="F121" s="24"/>
      <c r="G121" s="127"/>
      <c r="H121" s="20"/>
      <c r="I121" s="20"/>
      <c r="J121" s="33">
        <f>SUM(Seznam_dokladu[[#This Row],[Částka bez DPH]:[DPH]])</f>
        <v>0</v>
      </c>
      <c r="K121" s="33"/>
      <c r="L121" s="58"/>
      <c r="M121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21" s="107"/>
    </row>
    <row r="122" spans="1:14" x14ac:dyDescent="0.2">
      <c r="A122" s="31">
        <f t="shared" si="1"/>
        <v>96</v>
      </c>
      <c r="B122" s="23"/>
      <c r="C122" s="23"/>
      <c r="D122" s="30"/>
      <c r="E122" s="23"/>
      <c r="F122" s="24"/>
      <c r="G122" s="127"/>
      <c r="H122" s="20"/>
      <c r="I122" s="20"/>
      <c r="J122" s="33">
        <f>SUM(Seznam_dokladu[[#This Row],[Částka bez DPH]:[DPH]])</f>
        <v>0</v>
      </c>
      <c r="K122" s="33"/>
      <c r="L122" s="58"/>
      <c r="M122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22" s="107"/>
    </row>
    <row r="123" spans="1:14" x14ac:dyDescent="0.2">
      <c r="A123" s="31">
        <f t="shared" si="1"/>
        <v>97</v>
      </c>
      <c r="B123" s="23"/>
      <c r="C123" s="23"/>
      <c r="D123" s="30"/>
      <c r="E123" s="23"/>
      <c r="F123" s="24"/>
      <c r="G123" s="127"/>
      <c r="H123" s="20"/>
      <c r="I123" s="20"/>
      <c r="J123" s="33">
        <f>SUM(Seznam_dokladu[[#This Row],[Částka bez DPH]:[DPH]])</f>
        <v>0</v>
      </c>
      <c r="K123" s="33"/>
      <c r="L123" s="58"/>
      <c r="M123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23" s="107"/>
    </row>
    <row r="124" spans="1:14" x14ac:dyDescent="0.2">
      <c r="A124" s="31">
        <f t="shared" si="1"/>
        <v>98</v>
      </c>
      <c r="B124" s="23"/>
      <c r="C124" s="23"/>
      <c r="D124" s="30"/>
      <c r="E124" s="23"/>
      <c r="F124" s="24"/>
      <c r="G124" s="127"/>
      <c r="H124" s="20"/>
      <c r="I124" s="20"/>
      <c r="J124" s="33">
        <f>SUM(Seznam_dokladu[[#This Row],[Částka bez DPH]:[DPH]])</f>
        <v>0</v>
      </c>
      <c r="K124" s="33"/>
      <c r="L124" s="58"/>
      <c r="M124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24" s="107"/>
    </row>
    <row r="125" spans="1:14" x14ac:dyDescent="0.2">
      <c r="A125" s="31">
        <f t="shared" si="1"/>
        <v>99</v>
      </c>
      <c r="B125" s="23"/>
      <c r="C125" s="23"/>
      <c r="D125" s="30"/>
      <c r="E125" s="23"/>
      <c r="F125" s="24"/>
      <c r="G125" s="127"/>
      <c r="H125" s="20"/>
      <c r="I125" s="20"/>
      <c r="J125" s="33">
        <f>SUM(Seznam_dokladu[[#This Row],[Částka bez DPH]:[DPH]])</f>
        <v>0</v>
      </c>
      <c r="K125" s="33"/>
      <c r="L125" s="58"/>
      <c r="M125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25" s="107"/>
    </row>
    <row r="126" spans="1:14" x14ac:dyDescent="0.2">
      <c r="A126" s="31">
        <f t="shared" si="1"/>
        <v>100</v>
      </c>
      <c r="B126" s="23"/>
      <c r="C126" s="23"/>
      <c r="D126" s="30"/>
      <c r="E126" s="23"/>
      <c r="F126" s="24"/>
      <c r="G126" s="127"/>
      <c r="H126" s="20"/>
      <c r="I126" s="20"/>
      <c r="J126" s="33">
        <f>SUM(Seznam_dokladu[[#This Row],[Částka bez DPH]:[DPH]])</f>
        <v>0</v>
      </c>
      <c r="K126" s="33"/>
      <c r="L126" s="58"/>
      <c r="M126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26" s="107"/>
    </row>
    <row r="127" spans="1:14" x14ac:dyDescent="0.2">
      <c r="A127" s="31">
        <f t="shared" si="1"/>
        <v>101</v>
      </c>
      <c r="B127" s="23"/>
      <c r="C127" s="23"/>
      <c r="D127" s="30"/>
      <c r="E127" s="23"/>
      <c r="F127" s="24"/>
      <c r="G127" s="127"/>
      <c r="H127" s="20"/>
      <c r="I127" s="20"/>
      <c r="J127" s="33">
        <f>SUM(Seznam_dokladu[[#This Row],[Částka bez DPH]:[DPH]])</f>
        <v>0</v>
      </c>
      <c r="K127" s="33"/>
      <c r="L127" s="58"/>
      <c r="M127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27" s="107"/>
    </row>
    <row r="128" spans="1:14" x14ac:dyDescent="0.2">
      <c r="A128" s="31">
        <f t="shared" si="1"/>
        <v>102</v>
      </c>
      <c r="B128" s="23"/>
      <c r="C128" s="23"/>
      <c r="D128" s="30"/>
      <c r="E128" s="23"/>
      <c r="F128" s="24"/>
      <c r="G128" s="127"/>
      <c r="H128" s="20"/>
      <c r="I128" s="20"/>
      <c r="J128" s="33">
        <f>SUM(Seznam_dokladu[[#This Row],[Částka bez DPH]:[DPH]])</f>
        <v>0</v>
      </c>
      <c r="K128" s="33"/>
      <c r="L128" s="58"/>
      <c r="M128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28" s="107"/>
    </row>
    <row r="129" spans="1:14" x14ac:dyDescent="0.2">
      <c r="A129" s="31">
        <f t="shared" si="1"/>
        <v>103</v>
      </c>
      <c r="B129" s="23"/>
      <c r="C129" s="23"/>
      <c r="D129" s="30"/>
      <c r="E129" s="23"/>
      <c r="F129" s="24"/>
      <c r="G129" s="127"/>
      <c r="H129" s="20"/>
      <c r="I129" s="20"/>
      <c r="J129" s="33">
        <f>SUM(Seznam_dokladu[[#This Row],[Částka bez DPH]:[DPH]])</f>
        <v>0</v>
      </c>
      <c r="K129" s="33"/>
      <c r="L129" s="58"/>
      <c r="M129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29" s="107"/>
    </row>
    <row r="130" spans="1:14" x14ac:dyDescent="0.2">
      <c r="A130" s="31">
        <f t="shared" si="1"/>
        <v>104</v>
      </c>
      <c r="B130" s="23"/>
      <c r="C130" s="23"/>
      <c r="D130" s="30"/>
      <c r="E130" s="23"/>
      <c r="F130" s="24"/>
      <c r="G130" s="127"/>
      <c r="H130" s="20"/>
      <c r="I130" s="20"/>
      <c r="J130" s="33">
        <f>SUM(Seznam_dokladu[[#This Row],[Částka bez DPH]:[DPH]])</f>
        <v>0</v>
      </c>
      <c r="K130" s="33"/>
      <c r="L130" s="58"/>
      <c r="M130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30" s="107"/>
    </row>
    <row r="131" spans="1:14" x14ac:dyDescent="0.2">
      <c r="A131" s="31">
        <f t="shared" si="1"/>
        <v>105</v>
      </c>
      <c r="B131" s="23"/>
      <c r="C131" s="23"/>
      <c r="D131" s="30"/>
      <c r="E131" s="23"/>
      <c r="F131" s="24"/>
      <c r="G131" s="127"/>
      <c r="H131" s="20"/>
      <c r="I131" s="20"/>
      <c r="J131" s="33">
        <f>SUM(Seznam_dokladu[[#This Row],[Částka bez DPH]:[DPH]])</f>
        <v>0</v>
      </c>
      <c r="K131" s="33"/>
      <c r="L131" s="58"/>
      <c r="M131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31" s="107"/>
    </row>
    <row r="132" spans="1:14" x14ac:dyDescent="0.2">
      <c r="A132" s="31">
        <f t="shared" si="1"/>
        <v>106</v>
      </c>
      <c r="B132" s="23"/>
      <c r="C132" s="23"/>
      <c r="D132" s="30"/>
      <c r="E132" s="23"/>
      <c r="F132" s="24"/>
      <c r="G132" s="127"/>
      <c r="H132" s="20"/>
      <c r="I132" s="20"/>
      <c r="J132" s="33">
        <f>SUM(Seznam_dokladu[[#This Row],[Částka bez DPH]:[DPH]])</f>
        <v>0</v>
      </c>
      <c r="K132" s="33"/>
      <c r="L132" s="58"/>
      <c r="M132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32" s="107"/>
    </row>
    <row r="133" spans="1:14" x14ac:dyDescent="0.2">
      <c r="A133" s="31">
        <f t="shared" si="1"/>
        <v>107</v>
      </c>
      <c r="B133" s="23"/>
      <c r="C133" s="23"/>
      <c r="D133" s="30"/>
      <c r="E133" s="23"/>
      <c r="F133" s="24"/>
      <c r="G133" s="127"/>
      <c r="H133" s="20"/>
      <c r="I133" s="20"/>
      <c r="J133" s="33">
        <f>SUM(Seznam_dokladu[[#This Row],[Částka bez DPH]:[DPH]])</f>
        <v>0</v>
      </c>
      <c r="K133" s="33"/>
      <c r="L133" s="58"/>
      <c r="M133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33" s="107"/>
    </row>
    <row r="134" spans="1:14" x14ac:dyDescent="0.2">
      <c r="A134" s="31">
        <f t="shared" si="1"/>
        <v>108</v>
      </c>
      <c r="B134" s="23"/>
      <c r="C134" s="23"/>
      <c r="D134" s="30"/>
      <c r="E134" s="23"/>
      <c r="F134" s="24"/>
      <c r="G134" s="127"/>
      <c r="H134" s="20"/>
      <c r="I134" s="20"/>
      <c r="J134" s="33">
        <f>SUM(Seznam_dokladu[[#This Row],[Částka bez DPH]:[DPH]])</f>
        <v>0</v>
      </c>
      <c r="K134" s="33"/>
      <c r="L134" s="58"/>
      <c r="M134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34" s="107"/>
    </row>
    <row r="135" spans="1:14" x14ac:dyDescent="0.2">
      <c r="A135" s="31">
        <f t="shared" si="1"/>
        <v>109</v>
      </c>
      <c r="B135" s="23"/>
      <c r="C135" s="23"/>
      <c r="D135" s="30"/>
      <c r="E135" s="23"/>
      <c r="F135" s="24"/>
      <c r="G135" s="127"/>
      <c r="H135" s="20"/>
      <c r="I135" s="20"/>
      <c r="J135" s="33">
        <f>SUM(Seznam_dokladu[[#This Row],[Částka bez DPH]:[DPH]])</f>
        <v>0</v>
      </c>
      <c r="K135" s="33"/>
      <c r="L135" s="58"/>
      <c r="M135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35" s="107"/>
    </row>
    <row r="136" spans="1:14" x14ac:dyDescent="0.2">
      <c r="A136" s="31">
        <f t="shared" si="1"/>
        <v>110</v>
      </c>
      <c r="B136" s="23"/>
      <c r="C136" s="23"/>
      <c r="D136" s="30"/>
      <c r="E136" s="23"/>
      <c r="F136" s="24"/>
      <c r="G136" s="127"/>
      <c r="H136" s="20"/>
      <c r="I136" s="20"/>
      <c r="J136" s="33">
        <f>SUM(Seznam_dokladu[[#This Row],[Částka bez DPH]:[DPH]])</f>
        <v>0</v>
      </c>
      <c r="K136" s="33"/>
      <c r="L136" s="58"/>
      <c r="M136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36" s="107"/>
    </row>
    <row r="137" spans="1:14" x14ac:dyDescent="0.2">
      <c r="A137" s="31">
        <f t="shared" si="1"/>
        <v>111</v>
      </c>
      <c r="B137" s="23"/>
      <c r="C137" s="23"/>
      <c r="D137" s="30"/>
      <c r="E137" s="23"/>
      <c r="F137" s="24"/>
      <c r="G137" s="127"/>
      <c r="H137" s="20"/>
      <c r="I137" s="20"/>
      <c r="J137" s="33">
        <f>SUM(Seznam_dokladu[[#This Row],[Částka bez DPH]:[DPH]])</f>
        <v>0</v>
      </c>
      <c r="K137" s="33"/>
      <c r="L137" s="58"/>
      <c r="M137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37" s="107"/>
    </row>
    <row r="138" spans="1:14" x14ac:dyDescent="0.2">
      <c r="A138" s="31">
        <f t="shared" si="1"/>
        <v>112</v>
      </c>
      <c r="B138" s="23"/>
      <c r="C138" s="23"/>
      <c r="D138" s="30"/>
      <c r="E138" s="23"/>
      <c r="F138" s="24"/>
      <c r="G138" s="127"/>
      <c r="H138" s="20"/>
      <c r="I138" s="20"/>
      <c r="J138" s="33">
        <f>SUM(Seznam_dokladu[[#This Row],[Částka bez DPH]:[DPH]])</f>
        <v>0</v>
      </c>
      <c r="K138" s="33"/>
      <c r="L138" s="58"/>
      <c r="M138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38" s="107"/>
    </row>
    <row r="139" spans="1:14" x14ac:dyDescent="0.2">
      <c r="A139" s="31">
        <f t="shared" si="1"/>
        <v>113</v>
      </c>
      <c r="B139" s="23"/>
      <c r="C139" s="23"/>
      <c r="D139" s="30"/>
      <c r="E139" s="23"/>
      <c r="F139" s="24"/>
      <c r="G139" s="127"/>
      <c r="H139" s="20"/>
      <c r="I139" s="20"/>
      <c r="J139" s="33">
        <f>SUM(Seznam_dokladu[[#This Row],[Částka bez DPH]:[DPH]])</f>
        <v>0</v>
      </c>
      <c r="K139" s="33"/>
      <c r="L139" s="58"/>
      <c r="M139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39" s="107"/>
    </row>
    <row r="140" spans="1:14" x14ac:dyDescent="0.2">
      <c r="A140" s="31">
        <f t="shared" si="1"/>
        <v>114</v>
      </c>
      <c r="B140" s="23"/>
      <c r="C140" s="23"/>
      <c r="D140" s="30"/>
      <c r="E140" s="23"/>
      <c r="F140" s="24"/>
      <c r="G140" s="127"/>
      <c r="H140" s="20"/>
      <c r="I140" s="20"/>
      <c r="J140" s="33">
        <f>SUM(Seznam_dokladu[[#This Row],[Částka bez DPH]:[DPH]])</f>
        <v>0</v>
      </c>
      <c r="K140" s="33"/>
      <c r="L140" s="58"/>
      <c r="M140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40" s="107"/>
    </row>
    <row r="141" spans="1:14" x14ac:dyDescent="0.2">
      <c r="A141" s="31">
        <f t="shared" si="1"/>
        <v>115</v>
      </c>
      <c r="B141" s="23"/>
      <c r="C141" s="23"/>
      <c r="D141" s="30"/>
      <c r="E141" s="23"/>
      <c r="F141" s="24"/>
      <c r="G141" s="127"/>
      <c r="H141" s="20"/>
      <c r="I141" s="20"/>
      <c r="J141" s="33">
        <f>SUM(Seznam_dokladu[[#This Row],[Částka bez DPH]:[DPH]])</f>
        <v>0</v>
      </c>
      <c r="K141" s="33"/>
      <c r="L141" s="58"/>
      <c r="M141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41" s="107"/>
    </row>
    <row r="142" spans="1:14" x14ac:dyDescent="0.2">
      <c r="A142" s="31">
        <f t="shared" si="1"/>
        <v>116</v>
      </c>
      <c r="B142" s="23"/>
      <c r="C142" s="23"/>
      <c r="D142" s="30"/>
      <c r="E142" s="23"/>
      <c r="F142" s="24"/>
      <c r="G142" s="127"/>
      <c r="H142" s="20"/>
      <c r="I142" s="20"/>
      <c r="J142" s="33">
        <f>SUM(Seznam_dokladu[[#This Row],[Částka bez DPH]:[DPH]])</f>
        <v>0</v>
      </c>
      <c r="K142" s="33"/>
      <c r="L142" s="58"/>
      <c r="M142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42" s="107"/>
    </row>
    <row r="143" spans="1:14" x14ac:dyDescent="0.2">
      <c r="A143" s="31">
        <f t="shared" si="1"/>
        <v>117</v>
      </c>
      <c r="B143" s="23"/>
      <c r="C143" s="23"/>
      <c r="D143" s="30"/>
      <c r="E143" s="23"/>
      <c r="F143" s="24"/>
      <c r="G143" s="127"/>
      <c r="H143" s="20"/>
      <c r="I143" s="20"/>
      <c r="J143" s="33">
        <f>SUM(Seznam_dokladu[[#This Row],[Částka bez DPH]:[DPH]])</f>
        <v>0</v>
      </c>
      <c r="K143" s="33"/>
      <c r="L143" s="58"/>
      <c r="M143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43" s="107"/>
    </row>
    <row r="144" spans="1:14" x14ac:dyDescent="0.2">
      <c r="A144" s="31">
        <f t="shared" si="1"/>
        <v>118</v>
      </c>
      <c r="B144" s="23"/>
      <c r="C144" s="23"/>
      <c r="D144" s="30"/>
      <c r="E144" s="23"/>
      <c r="F144" s="24"/>
      <c r="G144" s="127"/>
      <c r="H144" s="20"/>
      <c r="I144" s="20"/>
      <c r="J144" s="33">
        <f>SUM(Seznam_dokladu[[#This Row],[Částka bez DPH]:[DPH]])</f>
        <v>0</v>
      </c>
      <c r="K144" s="33"/>
      <c r="L144" s="58"/>
      <c r="M144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44" s="107"/>
    </row>
    <row r="145" spans="1:14" x14ac:dyDescent="0.2">
      <c r="A145" s="31">
        <f t="shared" si="1"/>
        <v>119</v>
      </c>
      <c r="B145" s="23"/>
      <c r="C145" s="23"/>
      <c r="D145" s="30"/>
      <c r="E145" s="23"/>
      <c r="F145" s="24"/>
      <c r="G145" s="127"/>
      <c r="H145" s="20"/>
      <c r="I145" s="20"/>
      <c r="J145" s="33">
        <f>SUM(Seznam_dokladu[[#This Row],[Částka bez DPH]:[DPH]])</f>
        <v>0</v>
      </c>
      <c r="K145" s="33"/>
      <c r="L145" s="58"/>
      <c r="M145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45" s="107"/>
    </row>
    <row r="146" spans="1:14" x14ac:dyDescent="0.2">
      <c r="A146" s="31">
        <f t="shared" si="1"/>
        <v>120</v>
      </c>
      <c r="B146" s="23"/>
      <c r="C146" s="23"/>
      <c r="D146" s="30"/>
      <c r="E146" s="23"/>
      <c r="F146" s="24"/>
      <c r="G146" s="127"/>
      <c r="H146" s="20"/>
      <c r="I146" s="20"/>
      <c r="J146" s="33">
        <f>SUM(Seznam_dokladu[[#This Row],[Částka bez DPH]:[DPH]])</f>
        <v>0</v>
      </c>
      <c r="K146" s="33"/>
      <c r="L146" s="58"/>
      <c r="M146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46" s="107"/>
    </row>
    <row r="147" spans="1:14" x14ac:dyDescent="0.2">
      <c r="A147" s="31">
        <f t="shared" si="1"/>
        <v>121</v>
      </c>
      <c r="B147" s="23"/>
      <c r="C147" s="23"/>
      <c r="D147" s="30"/>
      <c r="E147" s="23"/>
      <c r="F147" s="24"/>
      <c r="G147" s="127"/>
      <c r="H147" s="20"/>
      <c r="I147" s="20"/>
      <c r="J147" s="33">
        <f>SUM(Seznam_dokladu[[#This Row],[Částka bez DPH]:[DPH]])</f>
        <v>0</v>
      </c>
      <c r="K147" s="33"/>
      <c r="L147" s="58"/>
      <c r="M147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47" s="107"/>
    </row>
    <row r="148" spans="1:14" x14ac:dyDescent="0.2">
      <c r="A148" s="31">
        <f t="shared" si="1"/>
        <v>122</v>
      </c>
      <c r="B148" s="23"/>
      <c r="C148" s="23"/>
      <c r="D148" s="30"/>
      <c r="E148" s="23"/>
      <c r="F148" s="24"/>
      <c r="G148" s="127"/>
      <c r="H148" s="20"/>
      <c r="I148" s="20"/>
      <c r="J148" s="33">
        <f>SUM(Seznam_dokladu[[#This Row],[Částka bez DPH]:[DPH]])</f>
        <v>0</v>
      </c>
      <c r="K148" s="33"/>
      <c r="L148" s="58"/>
      <c r="M148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48" s="107"/>
    </row>
    <row r="149" spans="1:14" x14ac:dyDescent="0.2">
      <c r="A149" s="31">
        <f t="shared" si="1"/>
        <v>123</v>
      </c>
      <c r="B149" s="23"/>
      <c r="C149" s="23"/>
      <c r="D149" s="30"/>
      <c r="E149" s="23"/>
      <c r="F149" s="24"/>
      <c r="G149" s="127"/>
      <c r="H149" s="20"/>
      <c r="I149" s="20"/>
      <c r="J149" s="33">
        <f>SUM(Seznam_dokladu[[#This Row],[Částka bez DPH]:[DPH]])</f>
        <v>0</v>
      </c>
      <c r="K149" s="33"/>
      <c r="L149" s="58"/>
      <c r="M149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49" s="107"/>
    </row>
    <row r="150" spans="1:14" x14ac:dyDescent="0.2">
      <c r="A150" s="31">
        <f t="shared" si="1"/>
        <v>124</v>
      </c>
      <c r="B150" s="23"/>
      <c r="C150" s="23"/>
      <c r="D150" s="30"/>
      <c r="E150" s="23"/>
      <c r="F150" s="24"/>
      <c r="G150" s="127"/>
      <c r="H150" s="20"/>
      <c r="I150" s="20"/>
      <c r="J150" s="33">
        <f>SUM(Seznam_dokladu[[#This Row],[Částka bez DPH]:[DPH]])</f>
        <v>0</v>
      </c>
      <c r="K150" s="33"/>
      <c r="L150" s="58"/>
      <c r="M150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50" s="107"/>
    </row>
    <row r="151" spans="1:14" x14ac:dyDescent="0.2">
      <c r="A151" s="31">
        <f t="shared" si="1"/>
        <v>125</v>
      </c>
      <c r="B151" s="23"/>
      <c r="C151" s="23"/>
      <c r="D151" s="30"/>
      <c r="E151" s="23"/>
      <c r="F151" s="24"/>
      <c r="G151" s="127"/>
      <c r="H151" s="20"/>
      <c r="I151" s="20"/>
      <c r="J151" s="33">
        <f>SUM(Seznam_dokladu[[#This Row],[Částka bez DPH]:[DPH]])</f>
        <v>0</v>
      </c>
      <c r="K151" s="33"/>
      <c r="L151" s="58"/>
      <c r="M151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51" s="107"/>
    </row>
    <row r="152" spans="1:14" x14ac:dyDescent="0.2">
      <c r="A152" s="31">
        <f t="shared" si="1"/>
        <v>126</v>
      </c>
      <c r="B152" s="23"/>
      <c r="C152" s="23"/>
      <c r="D152" s="30"/>
      <c r="E152" s="23"/>
      <c r="F152" s="24"/>
      <c r="G152" s="127"/>
      <c r="H152" s="20"/>
      <c r="I152" s="20"/>
      <c r="J152" s="33">
        <f>SUM(Seznam_dokladu[[#This Row],[Částka bez DPH]:[DPH]])</f>
        <v>0</v>
      </c>
      <c r="K152" s="33"/>
      <c r="L152" s="58"/>
      <c r="M152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52" s="107"/>
    </row>
    <row r="153" spans="1:14" x14ac:dyDescent="0.2">
      <c r="A153" s="31">
        <f t="shared" si="1"/>
        <v>127</v>
      </c>
      <c r="B153" s="23"/>
      <c r="C153" s="23"/>
      <c r="D153" s="30"/>
      <c r="E153" s="23"/>
      <c r="F153" s="24"/>
      <c r="G153" s="127"/>
      <c r="H153" s="20"/>
      <c r="I153" s="20"/>
      <c r="J153" s="33">
        <f>SUM(Seznam_dokladu[[#This Row],[Částka bez DPH]:[DPH]])</f>
        <v>0</v>
      </c>
      <c r="K153" s="33"/>
      <c r="L153" s="58"/>
      <c r="M153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53" s="107"/>
    </row>
    <row r="154" spans="1:14" x14ac:dyDescent="0.2">
      <c r="A154" s="31">
        <f t="shared" si="1"/>
        <v>128</v>
      </c>
      <c r="B154" s="23"/>
      <c r="C154" s="23"/>
      <c r="D154" s="30"/>
      <c r="E154" s="23"/>
      <c r="F154" s="24"/>
      <c r="G154" s="127"/>
      <c r="H154" s="20"/>
      <c r="I154" s="20"/>
      <c r="J154" s="33">
        <f>SUM(Seznam_dokladu[[#This Row],[Částka bez DPH]:[DPH]])</f>
        <v>0</v>
      </c>
      <c r="K154" s="33"/>
      <c r="L154" s="58"/>
      <c r="M154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54" s="107"/>
    </row>
    <row r="155" spans="1:14" x14ac:dyDescent="0.2">
      <c r="A155" s="31">
        <f t="shared" ref="A155:A218" si="2">ROW()-26</f>
        <v>129</v>
      </c>
      <c r="B155" s="23"/>
      <c r="C155" s="23"/>
      <c r="D155" s="30"/>
      <c r="E155" s="23"/>
      <c r="F155" s="24"/>
      <c r="G155" s="127"/>
      <c r="H155" s="20"/>
      <c r="I155" s="20"/>
      <c r="J155" s="33">
        <f>SUM(Seznam_dokladu[[#This Row],[Částka bez DPH]:[DPH]])</f>
        <v>0</v>
      </c>
      <c r="K155" s="33"/>
      <c r="L155" s="58"/>
      <c r="M155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55" s="107"/>
    </row>
    <row r="156" spans="1:14" x14ac:dyDescent="0.2">
      <c r="A156" s="31">
        <f t="shared" si="2"/>
        <v>130</v>
      </c>
      <c r="B156" s="23"/>
      <c r="C156" s="23"/>
      <c r="D156" s="30"/>
      <c r="E156" s="23"/>
      <c r="F156" s="24"/>
      <c r="G156" s="127"/>
      <c r="H156" s="20"/>
      <c r="I156" s="20"/>
      <c r="J156" s="33">
        <f>SUM(Seznam_dokladu[[#This Row],[Částka bez DPH]:[DPH]])</f>
        <v>0</v>
      </c>
      <c r="K156" s="33"/>
      <c r="L156" s="58"/>
      <c r="M156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56" s="107"/>
    </row>
    <row r="157" spans="1:14" x14ac:dyDescent="0.2">
      <c r="A157" s="31">
        <f t="shared" si="2"/>
        <v>131</v>
      </c>
      <c r="B157" s="23"/>
      <c r="C157" s="23"/>
      <c r="D157" s="30"/>
      <c r="E157" s="23"/>
      <c r="F157" s="24"/>
      <c r="G157" s="127"/>
      <c r="H157" s="20"/>
      <c r="I157" s="20"/>
      <c r="J157" s="33">
        <f>SUM(Seznam_dokladu[[#This Row],[Částka bez DPH]:[DPH]])</f>
        <v>0</v>
      </c>
      <c r="K157" s="33"/>
      <c r="L157" s="58"/>
      <c r="M157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57" s="107"/>
    </row>
    <row r="158" spans="1:14" x14ac:dyDescent="0.2">
      <c r="A158" s="31">
        <f t="shared" si="2"/>
        <v>132</v>
      </c>
      <c r="B158" s="23"/>
      <c r="C158" s="23"/>
      <c r="D158" s="30"/>
      <c r="E158" s="23"/>
      <c r="F158" s="24"/>
      <c r="G158" s="127"/>
      <c r="H158" s="20"/>
      <c r="I158" s="20"/>
      <c r="J158" s="33">
        <f>SUM(Seznam_dokladu[[#This Row],[Částka bez DPH]:[DPH]])</f>
        <v>0</v>
      </c>
      <c r="K158" s="33"/>
      <c r="L158" s="58"/>
      <c r="M158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58" s="107"/>
    </row>
    <row r="159" spans="1:14" x14ac:dyDescent="0.2">
      <c r="A159" s="31">
        <f t="shared" si="2"/>
        <v>133</v>
      </c>
      <c r="B159" s="23"/>
      <c r="C159" s="23"/>
      <c r="D159" s="30"/>
      <c r="E159" s="23"/>
      <c r="F159" s="24"/>
      <c r="G159" s="127"/>
      <c r="H159" s="20"/>
      <c r="I159" s="20"/>
      <c r="J159" s="33">
        <f>SUM(Seznam_dokladu[[#This Row],[Částka bez DPH]:[DPH]])</f>
        <v>0</v>
      </c>
      <c r="K159" s="33"/>
      <c r="L159" s="58"/>
      <c r="M159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59" s="107"/>
    </row>
    <row r="160" spans="1:14" x14ac:dyDescent="0.2">
      <c r="A160" s="31">
        <f t="shared" si="2"/>
        <v>134</v>
      </c>
      <c r="B160" s="23"/>
      <c r="C160" s="23"/>
      <c r="D160" s="30"/>
      <c r="E160" s="23"/>
      <c r="F160" s="24"/>
      <c r="G160" s="127"/>
      <c r="H160" s="20"/>
      <c r="I160" s="20"/>
      <c r="J160" s="33">
        <f>SUM(Seznam_dokladu[[#This Row],[Částka bez DPH]:[DPH]])</f>
        <v>0</v>
      </c>
      <c r="K160" s="33"/>
      <c r="L160" s="58"/>
      <c r="M160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60" s="107"/>
    </row>
    <row r="161" spans="1:14" x14ac:dyDescent="0.2">
      <c r="A161" s="31">
        <f t="shared" si="2"/>
        <v>135</v>
      </c>
      <c r="B161" s="23"/>
      <c r="C161" s="23"/>
      <c r="D161" s="30"/>
      <c r="E161" s="23"/>
      <c r="F161" s="24"/>
      <c r="G161" s="127"/>
      <c r="H161" s="20"/>
      <c r="I161" s="20"/>
      <c r="J161" s="33">
        <f>SUM(Seznam_dokladu[[#This Row],[Částka bez DPH]:[DPH]])</f>
        <v>0</v>
      </c>
      <c r="K161" s="33"/>
      <c r="L161" s="58"/>
      <c r="M161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61" s="107"/>
    </row>
    <row r="162" spans="1:14" x14ac:dyDescent="0.2">
      <c r="A162" s="31">
        <f t="shared" si="2"/>
        <v>136</v>
      </c>
      <c r="B162" s="23"/>
      <c r="C162" s="23"/>
      <c r="D162" s="30"/>
      <c r="E162" s="23"/>
      <c r="F162" s="24"/>
      <c r="G162" s="127"/>
      <c r="H162" s="20"/>
      <c r="I162" s="20"/>
      <c r="J162" s="33">
        <f>SUM(Seznam_dokladu[[#This Row],[Částka bez DPH]:[DPH]])</f>
        <v>0</v>
      </c>
      <c r="K162" s="33"/>
      <c r="L162" s="58"/>
      <c r="M162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62" s="107"/>
    </row>
    <row r="163" spans="1:14" x14ac:dyDescent="0.2">
      <c r="A163" s="31">
        <f t="shared" si="2"/>
        <v>137</v>
      </c>
      <c r="B163" s="23"/>
      <c r="C163" s="23"/>
      <c r="D163" s="30"/>
      <c r="E163" s="23"/>
      <c r="F163" s="24"/>
      <c r="G163" s="127"/>
      <c r="H163" s="20"/>
      <c r="I163" s="20"/>
      <c r="J163" s="33">
        <f>SUM(Seznam_dokladu[[#This Row],[Částka bez DPH]:[DPH]])</f>
        <v>0</v>
      </c>
      <c r="K163" s="33"/>
      <c r="L163" s="58"/>
      <c r="M163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63" s="107"/>
    </row>
    <row r="164" spans="1:14" x14ac:dyDescent="0.2">
      <c r="A164" s="31">
        <f t="shared" si="2"/>
        <v>138</v>
      </c>
      <c r="B164" s="23"/>
      <c r="C164" s="23"/>
      <c r="D164" s="30"/>
      <c r="E164" s="23"/>
      <c r="F164" s="24"/>
      <c r="G164" s="127"/>
      <c r="H164" s="20"/>
      <c r="I164" s="20"/>
      <c r="J164" s="33">
        <f>SUM(Seznam_dokladu[[#This Row],[Částka bez DPH]:[DPH]])</f>
        <v>0</v>
      </c>
      <c r="K164" s="33"/>
      <c r="L164" s="58"/>
      <c r="M164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64" s="107"/>
    </row>
    <row r="165" spans="1:14" x14ac:dyDescent="0.2">
      <c r="A165" s="31">
        <f t="shared" si="2"/>
        <v>139</v>
      </c>
      <c r="B165" s="23"/>
      <c r="C165" s="23"/>
      <c r="D165" s="30"/>
      <c r="E165" s="23"/>
      <c r="F165" s="24"/>
      <c r="G165" s="127"/>
      <c r="H165" s="20"/>
      <c r="I165" s="20"/>
      <c r="J165" s="33">
        <f>SUM(Seznam_dokladu[[#This Row],[Částka bez DPH]:[DPH]])</f>
        <v>0</v>
      </c>
      <c r="K165" s="33"/>
      <c r="L165" s="58"/>
      <c r="M165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65" s="107"/>
    </row>
    <row r="166" spans="1:14" x14ac:dyDescent="0.2">
      <c r="A166" s="31">
        <f t="shared" si="2"/>
        <v>140</v>
      </c>
      <c r="B166" s="23"/>
      <c r="C166" s="23"/>
      <c r="D166" s="30"/>
      <c r="E166" s="23"/>
      <c r="F166" s="24"/>
      <c r="G166" s="127"/>
      <c r="H166" s="20"/>
      <c r="I166" s="20"/>
      <c r="J166" s="33">
        <f>SUM(Seznam_dokladu[[#This Row],[Částka bez DPH]:[DPH]])</f>
        <v>0</v>
      </c>
      <c r="K166" s="33"/>
      <c r="L166" s="58"/>
      <c r="M166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66" s="107"/>
    </row>
    <row r="167" spans="1:14" x14ac:dyDescent="0.2">
      <c r="A167" s="31">
        <f t="shared" si="2"/>
        <v>141</v>
      </c>
      <c r="B167" s="23"/>
      <c r="C167" s="23"/>
      <c r="D167" s="30"/>
      <c r="E167" s="23"/>
      <c r="F167" s="24"/>
      <c r="G167" s="127"/>
      <c r="H167" s="20"/>
      <c r="I167" s="20"/>
      <c r="J167" s="33">
        <f>SUM(Seznam_dokladu[[#This Row],[Částka bez DPH]:[DPH]])</f>
        <v>0</v>
      </c>
      <c r="K167" s="33"/>
      <c r="L167" s="58"/>
      <c r="M167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67" s="107"/>
    </row>
    <row r="168" spans="1:14" x14ac:dyDescent="0.2">
      <c r="A168" s="31">
        <f t="shared" si="2"/>
        <v>142</v>
      </c>
      <c r="B168" s="23"/>
      <c r="C168" s="23"/>
      <c r="D168" s="30"/>
      <c r="E168" s="23"/>
      <c r="F168" s="24"/>
      <c r="G168" s="127"/>
      <c r="H168" s="20"/>
      <c r="I168" s="20"/>
      <c r="J168" s="33">
        <f>SUM(Seznam_dokladu[[#This Row],[Částka bez DPH]:[DPH]])</f>
        <v>0</v>
      </c>
      <c r="K168" s="33"/>
      <c r="L168" s="58"/>
      <c r="M168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68" s="107"/>
    </row>
    <row r="169" spans="1:14" x14ac:dyDescent="0.2">
      <c r="A169" s="31">
        <f t="shared" si="2"/>
        <v>143</v>
      </c>
      <c r="B169" s="23"/>
      <c r="C169" s="23"/>
      <c r="D169" s="30"/>
      <c r="E169" s="23"/>
      <c r="F169" s="24"/>
      <c r="G169" s="127"/>
      <c r="H169" s="20"/>
      <c r="I169" s="20"/>
      <c r="J169" s="33">
        <f>SUM(Seznam_dokladu[[#This Row],[Částka bez DPH]:[DPH]])</f>
        <v>0</v>
      </c>
      <c r="K169" s="33"/>
      <c r="L169" s="58"/>
      <c r="M169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69" s="107"/>
    </row>
    <row r="170" spans="1:14" x14ac:dyDescent="0.2">
      <c r="A170" s="31">
        <f t="shared" si="2"/>
        <v>144</v>
      </c>
      <c r="B170" s="23"/>
      <c r="C170" s="23"/>
      <c r="D170" s="30"/>
      <c r="E170" s="23"/>
      <c r="F170" s="24"/>
      <c r="G170" s="127"/>
      <c r="H170" s="20"/>
      <c r="I170" s="20"/>
      <c r="J170" s="33">
        <f>SUM(Seznam_dokladu[[#This Row],[Částka bez DPH]:[DPH]])</f>
        <v>0</v>
      </c>
      <c r="K170" s="33"/>
      <c r="L170" s="58"/>
      <c r="M170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70" s="107"/>
    </row>
    <row r="171" spans="1:14" x14ac:dyDescent="0.2">
      <c r="A171" s="31">
        <f t="shared" si="2"/>
        <v>145</v>
      </c>
      <c r="B171" s="23"/>
      <c r="C171" s="23"/>
      <c r="D171" s="30"/>
      <c r="E171" s="23"/>
      <c r="F171" s="24"/>
      <c r="G171" s="127"/>
      <c r="H171" s="20"/>
      <c r="I171" s="20"/>
      <c r="J171" s="33">
        <f>SUM(Seznam_dokladu[[#This Row],[Částka bez DPH]:[DPH]])</f>
        <v>0</v>
      </c>
      <c r="K171" s="33"/>
      <c r="L171" s="58"/>
      <c r="M171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71" s="107"/>
    </row>
    <row r="172" spans="1:14" x14ac:dyDescent="0.2">
      <c r="A172" s="31">
        <f t="shared" si="2"/>
        <v>146</v>
      </c>
      <c r="B172" s="23"/>
      <c r="C172" s="23"/>
      <c r="D172" s="30"/>
      <c r="E172" s="23"/>
      <c r="F172" s="24"/>
      <c r="G172" s="127"/>
      <c r="H172" s="20"/>
      <c r="I172" s="20"/>
      <c r="J172" s="33">
        <f>SUM(Seznam_dokladu[[#This Row],[Částka bez DPH]:[DPH]])</f>
        <v>0</v>
      </c>
      <c r="K172" s="33"/>
      <c r="L172" s="58"/>
      <c r="M172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72" s="107"/>
    </row>
    <row r="173" spans="1:14" x14ac:dyDescent="0.2">
      <c r="A173" s="31">
        <f t="shared" si="2"/>
        <v>147</v>
      </c>
      <c r="B173" s="23"/>
      <c r="C173" s="23"/>
      <c r="D173" s="30"/>
      <c r="E173" s="23"/>
      <c r="F173" s="24"/>
      <c r="G173" s="127"/>
      <c r="H173" s="20"/>
      <c r="I173" s="20"/>
      <c r="J173" s="33">
        <f>SUM(Seznam_dokladu[[#This Row],[Částka bez DPH]:[DPH]])</f>
        <v>0</v>
      </c>
      <c r="K173" s="33"/>
      <c r="L173" s="58"/>
      <c r="M173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73" s="107"/>
    </row>
    <row r="174" spans="1:14" x14ac:dyDescent="0.2">
      <c r="A174" s="31">
        <f t="shared" si="2"/>
        <v>148</v>
      </c>
      <c r="B174" s="23"/>
      <c r="C174" s="23"/>
      <c r="D174" s="30"/>
      <c r="E174" s="23"/>
      <c r="F174" s="24"/>
      <c r="G174" s="127"/>
      <c r="H174" s="20"/>
      <c r="I174" s="20"/>
      <c r="J174" s="33">
        <f>SUM(Seznam_dokladu[[#This Row],[Částka bez DPH]:[DPH]])</f>
        <v>0</v>
      </c>
      <c r="K174" s="33"/>
      <c r="L174" s="58"/>
      <c r="M174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74" s="107"/>
    </row>
    <row r="175" spans="1:14" x14ac:dyDescent="0.2">
      <c r="A175" s="31">
        <f t="shared" si="2"/>
        <v>149</v>
      </c>
      <c r="B175" s="23"/>
      <c r="C175" s="23"/>
      <c r="D175" s="30"/>
      <c r="E175" s="23"/>
      <c r="F175" s="24"/>
      <c r="G175" s="127"/>
      <c r="H175" s="20"/>
      <c r="I175" s="20"/>
      <c r="J175" s="33">
        <f>SUM(Seznam_dokladu[[#This Row],[Částka bez DPH]:[DPH]])</f>
        <v>0</v>
      </c>
      <c r="K175" s="33"/>
      <c r="L175" s="58"/>
      <c r="M175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75" s="107"/>
    </row>
    <row r="176" spans="1:14" x14ac:dyDescent="0.2">
      <c r="A176" s="31">
        <f t="shared" si="2"/>
        <v>150</v>
      </c>
      <c r="B176" s="23"/>
      <c r="C176" s="23"/>
      <c r="D176" s="30"/>
      <c r="E176" s="23"/>
      <c r="F176" s="24"/>
      <c r="G176" s="127"/>
      <c r="H176" s="20"/>
      <c r="I176" s="20"/>
      <c r="J176" s="33">
        <f>SUM(Seznam_dokladu[[#This Row],[Částka bez DPH]:[DPH]])</f>
        <v>0</v>
      </c>
      <c r="K176" s="33"/>
      <c r="L176" s="58"/>
      <c r="M176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76" s="107"/>
    </row>
    <row r="177" spans="1:14" x14ac:dyDescent="0.2">
      <c r="A177" s="31">
        <f t="shared" si="2"/>
        <v>151</v>
      </c>
      <c r="B177" s="23"/>
      <c r="C177" s="23"/>
      <c r="D177" s="30"/>
      <c r="E177" s="23"/>
      <c r="F177" s="24"/>
      <c r="G177" s="127"/>
      <c r="H177" s="20"/>
      <c r="I177" s="20"/>
      <c r="J177" s="33">
        <f>SUM(Seznam_dokladu[[#This Row],[Částka bez DPH]:[DPH]])</f>
        <v>0</v>
      </c>
      <c r="K177" s="33"/>
      <c r="L177" s="58"/>
      <c r="M177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77" s="107"/>
    </row>
    <row r="178" spans="1:14" x14ac:dyDescent="0.2">
      <c r="A178" s="31">
        <f t="shared" si="2"/>
        <v>152</v>
      </c>
      <c r="B178" s="23"/>
      <c r="C178" s="23"/>
      <c r="D178" s="30"/>
      <c r="E178" s="23"/>
      <c r="F178" s="24"/>
      <c r="G178" s="127"/>
      <c r="H178" s="20"/>
      <c r="I178" s="20"/>
      <c r="J178" s="33">
        <f>SUM(Seznam_dokladu[[#This Row],[Částka bez DPH]:[DPH]])</f>
        <v>0</v>
      </c>
      <c r="K178" s="33"/>
      <c r="L178" s="58"/>
      <c r="M178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78" s="107"/>
    </row>
    <row r="179" spans="1:14" x14ac:dyDescent="0.2">
      <c r="A179" s="31">
        <f t="shared" si="2"/>
        <v>153</v>
      </c>
      <c r="B179" s="23"/>
      <c r="C179" s="23"/>
      <c r="D179" s="30"/>
      <c r="E179" s="23"/>
      <c r="F179" s="24"/>
      <c r="G179" s="127"/>
      <c r="H179" s="20"/>
      <c r="I179" s="20"/>
      <c r="J179" s="33">
        <f>SUM(Seznam_dokladu[[#This Row],[Částka bez DPH]:[DPH]])</f>
        <v>0</v>
      </c>
      <c r="K179" s="33"/>
      <c r="L179" s="58"/>
      <c r="M179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79" s="107"/>
    </row>
    <row r="180" spans="1:14" x14ac:dyDescent="0.2">
      <c r="A180" s="31">
        <f t="shared" si="2"/>
        <v>154</v>
      </c>
      <c r="B180" s="23"/>
      <c r="C180" s="23"/>
      <c r="D180" s="30"/>
      <c r="E180" s="23"/>
      <c r="F180" s="24"/>
      <c r="G180" s="127"/>
      <c r="H180" s="20"/>
      <c r="I180" s="20"/>
      <c r="J180" s="33">
        <f>SUM(Seznam_dokladu[[#This Row],[Částka bez DPH]:[DPH]])</f>
        <v>0</v>
      </c>
      <c r="K180" s="33"/>
      <c r="L180" s="58"/>
      <c r="M180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80" s="107"/>
    </row>
    <row r="181" spans="1:14" x14ac:dyDescent="0.2">
      <c r="A181" s="31">
        <f t="shared" si="2"/>
        <v>155</v>
      </c>
      <c r="B181" s="23"/>
      <c r="C181" s="23"/>
      <c r="D181" s="30"/>
      <c r="E181" s="23"/>
      <c r="F181" s="24"/>
      <c r="G181" s="127"/>
      <c r="H181" s="20"/>
      <c r="I181" s="20"/>
      <c r="J181" s="33">
        <f>SUM(Seznam_dokladu[[#This Row],[Částka bez DPH]:[DPH]])</f>
        <v>0</v>
      </c>
      <c r="K181" s="33"/>
      <c r="L181" s="58"/>
      <c r="M181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81" s="107"/>
    </row>
    <row r="182" spans="1:14" x14ac:dyDescent="0.2">
      <c r="A182" s="31">
        <f t="shared" si="2"/>
        <v>156</v>
      </c>
      <c r="B182" s="23"/>
      <c r="C182" s="23"/>
      <c r="D182" s="30"/>
      <c r="E182" s="23"/>
      <c r="F182" s="24"/>
      <c r="G182" s="127"/>
      <c r="H182" s="20"/>
      <c r="I182" s="20"/>
      <c r="J182" s="33">
        <f>SUM(Seznam_dokladu[[#This Row],[Částka bez DPH]:[DPH]])</f>
        <v>0</v>
      </c>
      <c r="K182" s="33"/>
      <c r="L182" s="58"/>
      <c r="M182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82" s="107"/>
    </row>
    <row r="183" spans="1:14" x14ac:dyDescent="0.2">
      <c r="A183" s="31">
        <f t="shared" si="2"/>
        <v>157</v>
      </c>
      <c r="B183" s="23"/>
      <c r="C183" s="23"/>
      <c r="D183" s="30"/>
      <c r="E183" s="23"/>
      <c r="F183" s="24"/>
      <c r="G183" s="127"/>
      <c r="H183" s="20"/>
      <c r="I183" s="20"/>
      <c r="J183" s="33">
        <f>SUM(Seznam_dokladu[[#This Row],[Částka bez DPH]:[DPH]])</f>
        <v>0</v>
      </c>
      <c r="K183" s="33"/>
      <c r="L183" s="58"/>
      <c r="M183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83" s="107"/>
    </row>
    <row r="184" spans="1:14" x14ac:dyDescent="0.2">
      <c r="A184" s="31">
        <f t="shared" si="2"/>
        <v>158</v>
      </c>
      <c r="B184" s="23"/>
      <c r="C184" s="23"/>
      <c r="D184" s="30"/>
      <c r="E184" s="23"/>
      <c r="F184" s="24"/>
      <c r="G184" s="127"/>
      <c r="H184" s="20"/>
      <c r="I184" s="20"/>
      <c r="J184" s="33">
        <f>SUM(Seznam_dokladu[[#This Row],[Částka bez DPH]:[DPH]])</f>
        <v>0</v>
      </c>
      <c r="K184" s="33"/>
      <c r="L184" s="58"/>
      <c r="M184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84" s="107"/>
    </row>
    <row r="185" spans="1:14" x14ac:dyDescent="0.2">
      <c r="A185" s="31">
        <f t="shared" si="2"/>
        <v>159</v>
      </c>
      <c r="B185" s="23"/>
      <c r="C185" s="23"/>
      <c r="D185" s="30"/>
      <c r="E185" s="23"/>
      <c r="F185" s="24"/>
      <c r="G185" s="127"/>
      <c r="H185" s="20"/>
      <c r="I185" s="20"/>
      <c r="J185" s="33">
        <f>SUM(Seznam_dokladu[[#This Row],[Částka bez DPH]:[DPH]])</f>
        <v>0</v>
      </c>
      <c r="K185" s="33"/>
      <c r="L185" s="58"/>
      <c r="M185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85" s="107"/>
    </row>
    <row r="186" spans="1:14" x14ac:dyDescent="0.2">
      <c r="A186" s="31">
        <f t="shared" si="2"/>
        <v>160</v>
      </c>
      <c r="B186" s="23"/>
      <c r="C186" s="23"/>
      <c r="D186" s="30"/>
      <c r="E186" s="23"/>
      <c r="F186" s="24"/>
      <c r="G186" s="127"/>
      <c r="H186" s="20"/>
      <c r="I186" s="20"/>
      <c r="J186" s="33">
        <f>SUM(Seznam_dokladu[[#This Row],[Částka bez DPH]:[DPH]])</f>
        <v>0</v>
      </c>
      <c r="K186" s="33"/>
      <c r="L186" s="58"/>
      <c r="M186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86" s="107"/>
    </row>
    <row r="187" spans="1:14" x14ac:dyDescent="0.2">
      <c r="A187" s="31">
        <f t="shared" si="2"/>
        <v>161</v>
      </c>
      <c r="B187" s="23"/>
      <c r="C187" s="23"/>
      <c r="D187" s="30"/>
      <c r="E187" s="23"/>
      <c r="F187" s="24"/>
      <c r="G187" s="127"/>
      <c r="H187" s="20"/>
      <c r="I187" s="20"/>
      <c r="J187" s="33">
        <f>SUM(Seznam_dokladu[[#This Row],[Částka bez DPH]:[DPH]])</f>
        <v>0</v>
      </c>
      <c r="K187" s="33"/>
      <c r="L187" s="58"/>
      <c r="M187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87" s="107"/>
    </row>
    <row r="188" spans="1:14" x14ac:dyDescent="0.2">
      <c r="A188" s="31">
        <f t="shared" si="2"/>
        <v>162</v>
      </c>
      <c r="B188" s="23"/>
      <c r="C188" s="23"/>
      <c r="D188" s="30"/>
      <c r="E188" s="23"/>
      <c r="F188" s="24"/>
      <c r="G188" s="127"/>
      <c r="H188" s="20"/>
      <c r="I188" s="20"/>
      <c r="J188" s="33">
        <f>SUM(Seznam_dokladu[[#This Row],[Částka bez DPH]:[DPH]])</f>
        <v>0</v>
      </c>
      <c r="K188" s="33"/>
      <c r="L188" s="58"/>
      <c r="M188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88" s="107"/>
    </row>
    <row r="189" spans="1:14" x14ac:dyDescent="0.2">
      <c r="A189" s="31">
        <f t="shared" si="2"/>
        <v>163</v>
      </c>
      <c r="B189" s="23"/>
      <c r="C189" s="23"/>
      <c r="D189" s="30"/>
      <c r="E189" s="23"/>
      <c r="F189" s="24"/>
      <c r="G189" s="127"/>
      <c r="H189" s="20"/>
      <c r="I189" s="20"/>
      <c r="J189" s="33">
        <f>SUM(Seznam_dokladu[[#This Row],[Částka bez DPH]:[DPH]])</f>
        <v>0</v>
      </c>
      <c r="K189" s="33"/>
      <c r="L189" s="58"/>
      <c r="M189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89" s="107"/>
    </row>
    <row r="190" spans="1:14" x14ac:dyDescent="0.2">
      <c r="A190" s="31">
        <f t="shared" si="2"/>
        <v>164</v>
      </c>
      <c r="B190" s="23"/>
      <c r="C190" s="23"/>
      <c r="D190" s="30"/>
      <c r="E190" s="23"/>
      <c r="F190" s="24"/>
      <c r="G190" s="127"/>
      <c r="H190" s="20"/>
      <c r="I190" s="20"/>
      <c r="J190" s="33">
        <f>SUM(Seznam_dokladu[[#This Row],[Částka bez DPH]:[DPH]])</f>
        <v>0</v>
      </c>
      <c r="K190" s="33"/>
      <c r="L190" s="58"/>
      <c r="M190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90" s="107"/>
    </row>
    <row r="191" spans="1:14" x14ac:dyDescent="0.2">
      <c r="A191" s="31">
        <f t="shared" si="2"/>
        <v>165</v>
      </c>
      <c r="B191" s="23"/>
      <c r="C191" s="23"/>
      <c r="D191" s="30"/>
      <c r="E191" s="23"/>
      <c r="F191" s="24"/>
      <c r="G191" s="127"/>
      <c r="H191" s="20"/>
      <c r="I191" s="20"/>
      <c r="J191" s="33">
        <f>SUM(Seznam_dokladu[[#This Row],[Částka bez DPH]:[DPH]])</f>
        <v>0</v>
      </c>
      <c r="K191" s="33"/>
      <c r="L191" s="58"/>
      <c r="M191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91" s="107"/>
    </row>
    <row r="192" spans="1:14" x14ac:dyDescent="0.2">
      <c r="A192" s="31">
        <f t="shared" si="2"/>
        <v>166</v>
      </c>
      <c r="B192" s="23"/>
      <c r="C192" s="23"/>
      <c r="D192" s="30"/>
      <c r="E192" s="23"/>
      <c r="F192" s="24"/>
      <c r="G192" s="127"/>
      <c r="H192" s="20"/>
      <c r="I192" s="20"/>
      <c r="J192" s="33">
        <f>SUM(Seznam_dokladu[[#This Row],[Částka bez DPH]:[DPH]])</f>
        <v>0</v>
      </c>
      <c r="K192" s="33"/>
      <c r="L192" s="58"/>
      <c r="M192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92" s="107"/>
    </row>
    <row r="193" spans="1:14" x14ac:dyDescent="0.2">
      <c r="A193" s="31">
        <f t="shared" si="2"/>
        <v>167</v>
      </c>
      <c r="B193" s="23"/>
      <c r="C193" s="23"/>
      <c r="D193" s="30"/>
      <c r="E193" s="23"/>
      <c r="F193" s="24"/>
      <c r="G193" s="127"/>
      <c r="H193" s="20"/>
      <c r="I193" s="20"/>
      <c r="J193" s="33">
        <f>SUM(Seznam_dokladu[[#This Row],[Částka bez DPH]:[DPH]])</f>
        <v>0</v>
      </c>
      <c r="K193" s="33"/>
      <c r="L193" s="58"/>
      <c r="M193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93" s="107"/>
    </row>
    <row r="194" spans="1:14" x14ac:dyDescent="0.2">
      <c r="A194" s="31">
        <f t="shared" si="2"/>
        <v>168</v>
      </c>
      <c r="B194" s="23"/>
      <c r="C194" s="23"/>
      <c r="D194" s="30"/>
      <c r="E194" s="23"/>
      <c r="F194" s="24"/>
      <c r="G194" s="127"/>
      <c r="H194" s="20"/>
      <c r="I194" s="20"/>
      <c r="J194" s="33">
        <f>SUM(Seznam_dokladu[[#This Row],[Částka bez DPH]:[DPH]])</f>
        <v>0</v>
      </c>
      <c r="K194" s="33"/>
      <c r="L194" s="58"/>
      <c r="M194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94" s="107"/>
    </row>
    <row r="195" spans="1:14" x14ac:dyDescent="0.2">
      <c r="A195" s="31">
        <f t="shared" si="2"/>
        <v>169</v>
      </c>
      <c r="B195" s="23"/>
      <c r="C195" s="23"/>
      <c r="D195" s="30"/>
      <c r="E195" s="23"/>
      <c r="F195" s="24"/>
      <c r="G195" s="127"/>
      <c r="H195" s="20"/>
      <c r="I195" s="20"/>
      <c r="J195" s="33">
        <f>SUM(Seznam_dokladu[[#This Row],[Částka bez DPH]:[DPH]])</f>
        <v>0</v>
      </c>
      <c r="K195" s="33"/>
      <c r="L195" s="58"/>
      <c r="M195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95" s="107"/>
    </row>
    <row r="196" spans="1:14" x14ac:dyDescent="0.2">
      <c r="A196" s="31">
        <f t="shared" si="2"/>
        <v>170</v>
      </c>
      <c r="B196" s="23"/>
      <c r="C196" s="23"/>
      <c r="D196" s="30"/>
      <c r="E196" s="23"/>
      <c r="F196" s="24"/>
      <c r="G196" s="127"/>
      <c r="H196" s="20"/>
      <c r="I196" s="20"/>
      <c r="J196" s="33">
        <f>SUM(Seznam_dokladu[[#This Row],[Částka bez DPH]:[DPH]])</f>
        <v>0</v>
      </c>
      <c r="K196" s="33"/>
      <c r="L196" s="58"/>
      <c r="M196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96" s="107"/>
    </row>
    <row r="197" spans="1:14" x14ac:dyDescent="0.2">
      <c r="A197" s="31">
        <f t="shared" si="2"/>
        <v>171</v>
      </c>
      <c r="B197" s="23"/>
      <c r="C197" s="23"/>
      <c r="D197" s="30"/>
      <c r="E197" s="23"/>
      <c r="F197" s="24"/>
      <c r="G197" s="127"/>
      <c r="H197" s="20"/>
      <c r="I197" s="20"/>
      <c r="J197" s="33">
        <f>SUM(Seznam_dokladu[[#This Row],[Částka bez DPH]:[DPH]])</f>
        <v>0</v>
      </c>
      <c r="K197" s="33"/>
      <c r="L197" s="58"/>
      <c r="M197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97" s="107"/>
    </row>
    <row r="198" spans="1:14" x14ac:dyDescent="0.2">
      <c r="A198" s="31">
        <f t="shared" si="2"/>
        <v>172</v>
      </c>
      <c r="B198" s="23"/>
      <c r="C198" s="23"/>
      <c r="D198" s="30"/>
      <c r="E198" s="23"/>
      <c r="F198" s="24"/>
      <c r="G198" s="127"/>
      <c r="H198" s="20"/>
      <c r="I198" s="20"/>
      <c r="J198" s="33">
        <f>SUM(Seznam_dokladu[[#This Row],[Částka bez DPH]:[DPH]])</f>
        <v>0</v>
      </c>
      <c r="K198" s="33"/>
      <c r="L198" s="58"/>
      <c r="M198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98" s="107"/>
    </row>
    <row r="199" spans="1:14" x14ac:dyDescent="0.2">
      <c r="A199" s="31">
        <f t="shared" si="2"/>
        <v>173</v>
      </c>
      <c r="B199" s="23"/>
      <c r="C199" s="23"/>
      <c r="D199" s="30"/>
      <c r="E199" s="23"/>
      <c r="F199" s="24"/>
      <c r="G199" s="127"/>
      <c r="H199" s="20"/>
      <c r="I199" s="20"/>
      <c r="J199" s="33">
        <f>SUM(Seznam_dokladu[[#This Row],[Částka bez DPH]:[DPH]])</f>
        <v>0</v>
      </c>
      <c r="K199" s="33"/>
      <c r="L199" s="58"/>
      <c r="M199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99" s="107"/>
    </row>
    <row r="200" spans="1:14" x14ac:dyDescent="0.2">
      <c r="A200" s="31">
        <f t="shared" si="2"/>
        <v>174</v>
      </c>
      <c r="B200" s="23"/>
      <c r="C200" s="23"/>
      <c r="D200" s="30"/>
      <c r="E200" s="23"/>
      <c r="F200" s="24"/>
      <c r="G200" s="127"/>
      <c r="H200" s="20"/>
      <c r="I200" s="20"/>
      <c r="J200" s="33">
        <f>SUM(Seznam_dokladu[[#This Row],[Částka bez DPH]:[DPH]])</f>
        <v>0</v>
      </c>
      <c r="K200" s="33"/>
      <c r="L200" s="58"/>
      <c r="M200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00" s="107"/>
    </row>
    <row r="201" spans="1:14" x14ac:dyDescent="0.2">
      <c r="A201" s="31">
        <f t="shared" si="2"/>
        <v>175</v>
      </c>
      <c r="B201" s="23"/>
      <c r="C201" s="23"/>
      <c r="D201" s="30"/>
      <c r="E201" s="23"/>
      <c r="F201" s="24"/>
      <c r="G201" s="127"/>
      <c r="H201" s="20"/>
      <c r="I201" s="20"/>
      <c r="J201" s="33">
        <f>SUM(Seznam_dokladu[[#This Row],[Částka bez DPH]:[DPH]])</f>
        <v>0</v>
      </c>
      <c r="K201" s="33"/>
      <c r="L201" s="58"/>
      <c r="M201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01" s="107"/>
    </row>
    <row r="202" spans="1:14" x14ac:dyDescent="0.2">
      <c r="A202" s="31">
        <f t="shared" si="2"/>
        <v>176</v>
      </c>
      <c r="B202" s="23"/>
      <c r="C202" s="23"/>
      <c r="D202" s="30"/>
      <c r="E202" s="23"/>
      <c r="F202" s="24"/>
      <c r="G202" s="127"/>
      <c r="H202" s="20"/>
      <c r="I202" s="20"/>
      <c r="J202" s="33">
        <f>SUM(Seznam_dokladu[[#This Row],[Částka bez DPH]:[DPH]])</f>
        <v>0</v>
      </c>
      <c r="K202" s="33"/>
      <c r="L202" s="58"/>
      <c r="M202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02" s="107"/>
    </row>
    <row r="203" spans="1:14" x14ac:dyDescent="0.2">
      <c r="A203" s="31">
        <f t="shared" si="2"/>
        <v>177</v>
      </c>
      <c r="B203" s="23"/>
      <c r="C203" s="23"/>
      <c r="D203" s="30"/>
      <c r="E203" s="23"/>
      <c r="F203" s="24"/>
      <c r="G203" s="127"/>
      <c r="H203" s="20"/>
      <c r="I203" s="20"/>
      <c r="J203" s="33">
        <f>SUM(Seznam_dokladu[[#This Row],[Částka bez DPH]:[DPH]])</f>
        <v>0</v>
      </c>
      <c r="K203" s="33"/>
      <c r="L203" s="58"/>
      <c r="M203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03" s="107"/>
    </row>
    <row r="204" spans="1:14" x14ac:dyDescent="0.2">
      <c r="A204" s="31">
        <f t="shared" si="2"/>
        <v>178</v>
      </c>
      <c r="B204" s="23"/>
      <c r="C204" s="23"/>
      <c r="D204" s="30"/>
      <c r="E204" s="23"/>
      <c r="F204" s="24"/>
      <c r="G204" s="127"/>
      <c r="H204" s="20"/>
      <c r="I204" s="20"/>
      <c r="J204" s="33">
        <f>SUM(Seznam_dokladu[[#This Row],[Částka bez DPH]:[DPH]])</f>
        <v>0</v>
      </c>
      <c r="K204" s="33"/>
      <c r="L204" s="58"/>
      <c r="M204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04" s="107"/>
    </row>
    <row r="205" spans="1:14" x14ac:dyDescent="0.2">
      <c r="A205" s="31">
        <f t="shared" si="2"/>
        <v>179</v>
      </c>
      <c r="B205" s="23"/>
      <c r="C205" s="23"/>
      <c r="D205" s="30"/>
      <c r="E205" s="23"/>
      <c r="F205" s="24"/>
      <c r="G205" s="127"/>
      <c r="H205" s="20"/>
      <c r="I205" s="20"/>
      <c r="J205" s="33">
        <f>SUM(Seznam_dokladu[[#This Row],[Částka bez DPH]:[DPH]])</f>
        <v>0</v>
      </c>
      <c r="K205" s="33"/>
      <c r="L205" s="58"/>
      <c r="M205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05" s="107"/>
    </row>
    <row r="206" spans="1:14" x14ac:dyDescent="0.2">
      <c r="A206" s="31">
        <f t="shared" si="2"/>
        <v>180</v>
      </c>
      <c r="B206" s="23"/>
      <c r="C206" s="23"/>
      <c r="D206" s="30"/>
      <c r="E206" s="23"/>
      <c r="F206" s="24"/>
      <c r="G206" s="127"/>
      <c r="H206" s="20"/>
      <c r="I206" s="20"/>
      <c r="J206" s="33">
        <f>SUM(Seznam_dokladu[[#This Row],[Částka bez DPH]:[DPH]])</f>
        <v>0</v>
      </c>
      <c r="K206" s="33"/>
      <c r="L206" s="58"/>
      <c r="M206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06" s="107"/>
    </row>
    <row r="207" spans="1:14" x14ac:dyDescent="0.2">
      <c r="A207" s="31">
        <f t="shared" si="2"/>
        <v>181</v>
      </c>
      <c r="B207" s="23"/>
      <c r="C207" s="23"/>
      <c r="D207" s="30"/>
      <c r="E207" s="23"/>
      <c r="F207" s="24"/>
      <c r="G207" s="127"/>
      <c r="H207" s="20"/>
      <c r="I207" s="20"/>
      <c r="J207" s="33">
        <f>SUM(Seznam_dokladu[[#This Row],[Částka bez DPH]:[DPH]])</f>
        <v>0</v>
      </c>
      <c r="K207" s="33"/>
      <c r="L207" s="58"/>
      <c r="M207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07" s="107"/>
    </row>
    <row r="208" spans="1:14" x14ac:dyDescent="0.2">
      <c r="A208" s="31">
        <f t="shared" si="2"/>
        <v>182</v>
      </c>
      <c r="B208" s="23"/>
      <c r="C208" s="23"/>
      <c r="D208" s="30"/>
      <c r="E208" s="23"/>
      <c r="F208" s="24"/>
      <c r="G208" s="127"/>
      <c r="H208" s="20"/>
      <c r="I208" s="20"/>
      <c r="J208" s="33">
        <f>SUM(Seznam_dokladu[[#This Row],[Částka bez DPH]:[DPH]])</f>
        <v>0</v>
      </c>
      <c r="K208" s="33"/>
      <c r="L208" s="58"/>
      <c r="M208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08" s="107"/>
    </row>
    <row r="209" spans="1:14" x14ac:dyDescent="0.2">
      <c r="A209" s="31">
        <f t="shared" si="2"/>
        <v>183</v>
      </c>
      <c r="B209" s="23"/>
      <c r="C209" s="23"/>
      <c r="D209" s="30"/>
      <c r="E209" s="23"/>
      <c r="F209" s="24"/>
      <c r="G209" s="127"/>
      <c r="H209" s="20"/>
      <c r="I209" s="20"/>
      <c r="J209" s="33">
        <f>SUM(Seznam_dokladu[[#This Row],[Částka bez DPH]:[DPH]])</f>
        <v>0</v>
      </c>
      <c r="K209" s="33"/>
      <c r="L209" s="58"/>
      <c r="M209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09" s="107"/>
    </row>
    <row r="210" spans="1:14" x14ac:dyDescent="0.2">
      <c r="A210" s="31">
        <f t="shared" si="2"/>
        <v>184</v>
      </c>
      <c r="B210" s="23"/>
      <c r="C210" s="23"/>
      <c r="D210" s="30"/>
      <c r="E210" s="23"/>
      <c r="F210" s="24"/>
      <c r="G210" s="127"/>
      <c r="H210" s="20"/>
      <c r="I210" s="20"/>
      <c r="J210" s="33">
        <f>SUM(Seznam_dokladu[[#This Row],[Částka bez DPH]:[DPH]])</f>
        <v>0</v>
      </c>
      <c r="K210" s="33"/>
      <c r="L210" s="58"/>
      <c r="M210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10" s="107"/>
    </row>
    <row r="211" spans="1:14" x14ac:dyDescent="0.2">
      <c r="A211" s="31">
        <f t="shared" si="2"/>
        <v>185</v>
      </c>
      <c r="B211" s="23"/>
      <c r="C211" s="23"/>
      <c r="D211" s="30"/>
      <c r="E211" s="23"/>
      <c r="F211" s="24"/>
      <c r="G211" s="127"/>
      <c r="H211" s="20"/>
      <c r="I211" s="20"/>
      <c r="J211" s="33">
        <f>SUM(Seznam_dokladu[[#This Row],[Částka bez DPH]:[DPH]])</f>
        <v>0</v>
      </c>
      <c r="K211" s="33"/>
      <c r="L211" s="58"/>
      <c r="M211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11" s="107"/>
    </row>
    <row r="212" spans="1:14" x14ac:dyDescent="0.2">
      <c r="A212" s="31">
        <f t="shared" si="2"/>
        <v>186</v>
      </c>
      <c r="B212" s="23"/>
      <c r="C212" s="23"/>
      <c r="D212" s="30"/>
      <c r="E212" s="23"/>
      <c r="F212" s="24"/>
      <c r="G212" s="127"/>
      <c r="H212" s="20"/>
      <c r="I212" s="20"/>
      <c r="J212" s="33">
        <f>SUM(Seznam_dokladu[[#This Row],[Částka bez DPH]:[DPH]])</f>
        <v>0</v>
      </c>
      <c r="K212" s="33"/>
      <c r="L212" s="58"/>
      <c r="M212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12" s="107"/>
    </row>
    <row r="213" spans="1:14" x14ac:dyDescent="0.2">
      <c r="A213" s="31">
        <f t="shared" si="2"/>
        <v>187</v>
      </c>
      <c r="B213" s="23"/>
      <c r="C213" s="23"/>
      <c r="D213" s="30"/>
      <c r="E213" s="23"/>
      <c r="F213" s="24"/>
      <c r="G213" s="127"/>
      <c r="H213" s="20"/>
      <c r="I213" s="20"/>
      <c r="J213" s="33">
        <f>SUM(Seznam_dokladu[[#This Row],[Částka bez DPH]:[DPH]])</f>
        <v>0</v>
      </c>
      <c r="K213" s="33"/>
      <c r="L213" s="58"/>
      <c r="M213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13" s="107"/>
    </row>
    <row r="214" spans="1:14" x14ac:dyDescent="0.2">
      <c r="A214" s="31">
        <f t="shared" si="2"/>
        <v>188</v>
      </c>
      <c r="B214" s="23"/>
      <c r="C214" s="23"/>
      <c r="D214" s="30"/>
      <c r="E214" s="23"/>
      <c r="F214" s="24"/>
      <c r="G214" s="127"/>
      <c r="H214" s="20"/>
      <c r="I214" s="20"/>
      <c r="J214" s="33">
        <f>SUM(Seznam_dokladu[[#This Row],[Částka bez DPH]:[DPH]])</f>
        <v>0</v>
      </c>
      <c r="K214" s="33"/>
      <c r="L214" s="58"/>
      <c r="M214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14" s="107"/>
    </row>
    <row r="215" spans="1:14" x14ac:dyDescent="0.2">
      <c r="A215" s="31">
        <f t="shared" si="2"/>
        <v>189</v>
      </c>
      <c r="B215" s="23"/>
      <c r="C215" s="23"/>
      <c r="D215" s="30"/>
      <c r="E215" s="23"/>
      <c r="F215" s="24"/>
      <c r="G215" s="127"/>
      <c r="H215" s="20"/>
      <c r="I215" s="20"/>
      <c r="J215" s="33">
        <f>SUM(Seznam_dokladu[[#This Row],[Částka bez DPH]:[DPH]])</f>
        <v>0</v>
      </c>
      <c r="K215" s="33"/>
      <c r="L215" s="58"/>
      <c r="M215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15" s="107"/>
    </row>
    <row r="216" spans="1:14" x14ac:dyDescent="0.2">
      <c r="A216" s="31">
        <f t="shared" si="2"/>
        <v>190</v>
      </c>
      <c r="B216" s="23"/>
      <c r="C216" s="23"/>
      <c r="D216" s="30"/>
      <c r="E216" s="23"/>
      <c r="F216" s="24"/>
      <c r="G216" s="127"/>
      <c r="H216" s="20"/>
      <c r="I216" s="20"/>
      <c r="J216" s="33">
        <f>SUM(Seznam_dokladu[[#This Row],[Částka bez DPH]:[DPH]])</f>
        <v>0</v>
      </c>
      <c r="K216" s="33"/>
      <c r="L216" s="58"/>
      <c r="M216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16" s="107"/>
    </row>
    <row r="217" spans="1:14" x14ac:dyDescent="0.2">
      <c r="A217" s="31">
        <f t="shared" si="2"/>
        <v>191</v>
      </c>
      <c r="B217" s="23"/>
      <c r="C217" s="23"/>
      <c r="D217" s="30"/>
      <c r="E217" s="23"/>
      <c r="F217" s="24"/>
      <c r="G217" s="127"/>
      <c r="H217" s="20"/>
      <c r="I217" s="20"/>
      <c r="J217" s="33">
        <f>SUM(Seznam_dokladu[[#This Row],[Částka bez DPH]:[DPH]])</f>
        <v>0</v>
      </c>
      <c r="K217" s="33"/>
      <c r="L217" s="58"/>
      <c r="M217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17" s="107"/>
    </row>
    <row r="218" spans="1:14" x14ac:dyDescent="0.2">
      <c r="A218" s="31">
        <f t="shared" si="2"/>
        <v>192</v>
      </c>
      <c r="B218" s="23"/>
      <c r="C218" s="23"/>
      <c r="D218" s="30"/>
      <c r="E218" s="23"/>
      <c r="F218" s="24"/>
      <c r="G218" s="127"/>
      <c r="H218" s="20"/>
      <c r="I218" s="20"/>
      <c r="J218" s="33">
        <f>SUM(Seznam_dokladu[[#This Row],[Částka bez DPH]:[DPH]])</f>
        <v>0</v>
      </c>
      <c r="K218" s="33"/>
      <c r="L218" s="58"/>
      <c r="M218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18" s="107"/>
    </row>
    <row r="219" spans="1:14" x14ac:dyDescent="0.2">
      <c r="A219" s="31">
        <f t="shared" ref="A219:A282" si="3">ROW()-26</f>
        <v>193</v>
      </c>
      <c r="B219" s="23"/>
      <c r="C219" s="23"/>
      <c r="D219" s="30"/>
      <c r="E219" s="23"/>
      <c r="F219" s="24"/>
      <c r="G219" s="127"/>
      <c r="H219" s="20"/>
      <c r="I219" s="20"/>
      <c r="J219" s="33">
        <f>SUM(Seznam_dokladu[[#This Row],[Částka bez DPH]:[DPH]])</f>
        <v>0</v>
      </c>
      <c r="K219" s="33"/>
      <c r="L219" s="58"/>
      <c r="M219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19" s="107"/>
    </row>
    <row r="220" spans="1:14" x14ac:dyDescent="0.2">
      <c r="A220" s="31">
        <f t="shared" si="3"/>
        <v>194</v>
      </c>
      <c r="B220" s="23"/>
      <c r="C220" s="23"/>
      <c r="D220" s="30"/>
      <c r="E220" s="23"/>
      <c r="F220" s="24"/>
      <c r="G220" s="127"/>
      <c r="H220" s="20"/>
      <c r="I220" s="20"/>
      <c r="J220" s="33">
        <f>SUM(Seznam_dokladu[[#This Row],[Částka bez DPH]:[DPH]])</f>
        <v>0</v>
      </c>
      <c r="K220" s="33"/>
      <c r="L220" s="58"/>
      <c r="M220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20" s="107"/>
    </row>
    <row r="221" spans="1:14" x14ac:dyDescent="0.2">
      <c r="A221" s="31">
        <f t="shared" si="3"/>
        <v>195</v>
      </c>
      <c r="B221" s="23"/>
      <c r="C221" s="23"/>
      <c r="D221" s="30"/>
      <c r="E221" s="23"/>
      <c r="F221" s="24"/>
      <c r="G221" s="127"/>
      <c r="H221" s="20"/>
      <c r="I221" s="20"/>
      <c r="J221" s="33">
        <f>SUM(Seznam_dokladu[[#This Row],[Částka bez DPH]:[DPH]])</f>
        <v>0</v>
      </c>
      <c r="K221" s="33"/>
      <c r="L221" s="58"/>
      <c r="M221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21" s="107"/>
    </row>
    <row r="222" spans="1:14" x14ac:dyDescent="0.2">
      <c r="A222" s="31">
        <f t="shared" si="3"/>
        <v>196</v>
      </c>
      <c r="B222" s="23"/>
      <c r="C222" s="23"/>
      <c r="D222" s="30"/>
      <c r="E222" s="23"/>
      <c r="F222" s="24"/>
      <c r="G222" s="127"/>
      <c r="H222" s="20"/>
      <c r="I222" s="20"/>
      <c r="J222" s="33">
        <f>SUM(Seznam_dokladu[[#This Row],[Částka bez DPH]:[DPH]])</f>
        <v>0</v>
      </c>
      <c r="K222" s="33"/>
      <c r="L222" s="58"/>
      <c r="M222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22" s="107"/>
    </row>
    <row r="223" spans="1:14" x14ac:dyDescent="0.2">
      <c r="A223" s="31">
        <f t="shared" si="3"/>
        <v>197</v>
      </c>
      <c r="B223" s="23"/>
      <c r="C223" s="23"/>
      <c r="D223" s="30"/>
      <c r="E223" s="23"/>
      <c r="F223" s="24"/>
      <c r="G223" s="127"/>
      <c r="H223" s="20"/>
      <c r="I223" s="20"/>
      <c r="J223" s="33">
        <f>SUM(Seznam_dokladu[[#This Row],[Částka bez DPH]:[DPH]])</f>
        <v>0</v>
      </c>
      <c r="K223" s="33"/>
      <c r="L223" s="58"/>
      <c r="M223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23" s="107"/>
    </row>
    <row r="224" spans="1:14" x14ac:dyDescent="0.2">
      <c r="A224" s="31">
        <f t="shared" si="3"/>
        <v>198</v>
      </c>
      <c r="B224" s="23"/>
      <c r="C224" s="23"/>
      <c r="D224" s="30"/>
      <c r="E224" s="23"/>
      <c r="F224" s="24"/>
      <c r="G224" s="127"/>
      <c r="H224" s="20"/>
      <c r="I224" s="20"/>
      <c r="J224" s="33">
        <f>SUM(Seznam_dokladu[[#This Row],[Částka bez DPH]:[DPH]])</f>
        <v>0</v>
      </c>
      <c r="K224" s="33"/>
      <c r="L224" s="58"/>
      <c r="M224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24" s="107"/>
    </row>
    <row r="225" spans="1:14" x14ac:dyDescent="0.2">
      <c r="A225" s="31">
        <f t="shared" si="3"/>
        <v>199</v>
      </c>
      <c r="B225" s="23"/>
      <c r="C225" s="23"/>
      <c r="D225" s="30"/>
      <c r="E225" s="23"/>
      <c r="F225" s="24"/>
      <c r="G225" s="127"/>
      <c r="H225" s="20"/>
      <c r="I225" s="20"/>
      <c r="J225" s="33">
        <f>SUM(Seznam_dokladu[[#This Row],[Částka bez DPH]:[DPH]])</f>
        <v>0</v>
      </c>
      <c r="K225" s="33"/>
      <c r="L225" s="58"/>
      <c r="M225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25" s="107"/>
    </row>
    <row r="226" spans="1:14" x14ac:dyDescent="0.2">
      <c r="A226" s="31">
        <f t="shared" si="3"/>
        <v>200</v>
      </c>
      <c r="B226" s="23"/>
      <c r="C226" s="23"/>
      <c r="D226" s="30"/>
      <c r="E226" s="23"/>
      <c r="F226" s="24"/>
      <c r="G226" s="127"/>
      <c r="H226" s="20"/>
      <c r="I226" s="20"/>
      <c r="J226" s="33">
        <f>SUM(Seznam_dokladu[[#This Row],[Částka bez DPH]:[DPH]])</f>
        <v>0</v>
      </c>
      <c r="K226" s="33"/>
      <c r="L226" s="58"/>
      <c r="M226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26" s="107"/>
    </row>
    <row r="227" spans="1:14" x14ac:dyDescent="0.2">
      <c r="A227" s="31">
        <f t="shared" si="3"/>
        <v>201</v>
      </c>
      <c r="B227" s="23"/>
      <c r="C227" s="23"/>
      <c r="D227" s="30"/>
      <c r="E227" s="23"/>
      <c r="F227" s="24"/>
      <c r="G227" s="127"/>
      <c r="H227" s="20"/>
      <c r="I227" s="20"/>
      <c r="J227" s="33">
        <f>SUM(Seznam_dokladu[[#This Row],[Částka bez DPH]:[DPH]])</f>
        <v>0</v>
      </c>
      <c r="K227" s="33"/>
      <c r="L227" s="58"/>
      <c r="M227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27" s="107"/>
    </row>
    <row r="228" spans="1:14" x14ac:dyDescent="0.2">
      <c r="A228" s="31">
        <f t="shared" si="3"/>
        <v>202</v>
      </c>
      <c r="B228" s="23"/>
      <c r="C228" s="23"/>
      <c r="D228" s="30"/>
      <c r="E228" s="23"/>
      <c r="F228" s="24"/>
      <c r="G228" s="127"/>
      <c r="H228" s="20"/>
      <c r="I228" s="20"/>
      <c r="J228" s="33">
        <f>SUM(Seznam_dokladu[[#This Row],[Částka bez DPH]:[DPH]])</f>
        <v>0</v>
      </c>
      <c r="K228" s="33"/>
      <c r="L228" s="58"/>
      <c r="M228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28" s="107"/>
    </row>
    <row r="229" spans="1:14" x14ac:dyDescent="0.2">
      <c r="A229" s="31">
        <f t="shared" si="3"/>
        <v>203</v>
      </c>
      <c r="B229" s="23"/>
      <c r="C229" s="23"/>
      <c r="D229" s="30"/>
      <c r="E229" s="23"/>
      <c r="F229" s="24"/>
      <c r="G229" s="127"/>
      <c r="H229" s="20"/>
      <c r="I229" s="20"/>
      <c r="J229" s="33">
        <f>SUM(Seznam_dokladu[[#This Row],[Částka bez DPH]:[DPH]])</f>
        <v>0</v>
      </c>
      <c r="K229" s="33"/>
      <c r="L229" s="58"/>
      <c r="M229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29" s="107"/>
    </row>
    <row r="230" spans="1:14" x14ac:dyDescent="0.2">
      <c r="A230" s="31">
        <f t="shared" si="3"/>
        <v>204</v>
      </c>
      <c r="B230" s="23"/>
      <c r="C230" s="23"/>
      <c r="D230" s="30"/>
      <c r="E230" s="23"/>
      <c r="F230" s="24"/>
      <c r="G230" s="127"/>
      <c r="H230" s="20"/>
      <c r="I230" s="20"/>
      <c r="J230" s="33">
        <f>SUM(Seznam_dokladu[[#This Row],[Částka bez DPH]:[DPH]])</f>
        <v>0</v>
      </c>
      <c r="K230" s="33"/>
      <c r="L230" s="58"/>
      <c r="M230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30" s="107"/>
    </row>
    <row r="231" spans="1:14" x14ac:dyDescent="0.2">
      <c r="A231" s="31">
        <f t="shared" si="3"/>
        <v>205</v>
      </c>
      <c r="B231" s="23"/>
      <c r="C231" s="23"/>
      <c r="D231" s="30"/>
      <c r="E231" s="23"/>
      <c r="F231" s="24"/>
      <c r="G231" s="127"/>
      <c r="H231" s="20"/>
      <c r="I231" s="20"/>
      <c r="J231" s="33">
        <f>SUM(Seznam_dokladu[[#This Row],[Částka bez DPH]:[DPH]])</f>
        <v>0</v>
      </c>
      <c r="K231" s="33"/>
      <c r="L231" s="58"/>
      <c r="M231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31" s="107"/>
    </row>
    <row r="232" spans="1:14" x14ac:dyDescent="0.2">
      <c r="A232" s="31">
        <f t="shared" si="3"/>
        <v>206</v>
      </c>
      <c r="B232" s="23"/>
      <c r="C232" s="23"/>
      <c r="D232" s="30"/>
      <c r="E232" s="23"/>
      <c r="F232" s="24"/>
      <c r="G232" s="127"/>
      <c r="H232" s="20"/>
      <c r="I232" s="20"/>
      <c r="J232" s="33">
        <f>SUM(Seznam_dokladu[[#This Row],[Částka bez DPH]:[DPH]])</f>
        <v>0</v>
      </c>
      <c r="K232" s="33"/>
      <c r="L232" s="58"/>
      <c r="M232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32" s="107"/>
    </row>
    <row r="233" spans="1:14" x14ac:dyDescent="0.2">
      <c r="A233" s="31">
        <f t="shared" si="3"/>
        <v>207</v>
      </c>
      <c r="B233" s="23"/>
      <c r="C233" s="23"/>
      <c r="D233" s="30"/>
      <c r="E233" s="23"/>
      <c r="F233" s="24"/>
      <c r="G233" s="127"/>
      <c r="H233" s="20"/>
      <c r="I233" s="20"/>
      <c r="J233" s="33">
        <f>SUM(Seznam_dokladu[[#This Row],[Částka bez DPH]:[DPH]])</f>
        <v>0</v>
      </c>
      <c r="K233" s="33"/>
      <c r="L233" s="58"/>
      <c r="M233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33" s="107"/>
    </row>
    <row r="234" spans="1:14" x14ac:dyDescent="0.2">
      <c r="A234" s="31">
        <f t="shared" si="3"/>
        <v>208</v>
      </c>
      <c r="B234" s="23"/>
      <c r="C234" s="23"/>
      <c r="D234" s="30"/>
      <c r="E234" s="23"/>
      <c r="F234" s="24"/>
      <c r="G234" s="127"/>
      <c r="H234" s="20"/>
      <c r="I234" s="20"/>
      <c r="J234" s="33">
        <f>SUM(Seznam_dokladu[[#This Row],[Částka bez DPH]:[DPH]])</f>
        <v>0</v>
      </c>
      <c r="K234" s="33"/>
      <c r="L234" s="58"/>
      <c r="M234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34" s="107"/>
    </row>
    <row r="235" spans="1:14" x14ac:dyDescent="0.2">
      <c r="A235" s="31">
        <f t="shared" si="3"/>
        <v>209</v>
      </c>
      <c r="B235" s="23"/>
      <c r="C235" s="23"/>
      <c r="D235" s="30"/>
      <c r="E235" s="23"/>
      <c r="F235" s="24"/>
      <c r="G235" s="127"/>
      <c r="H235" s="20"/>
      <c r="I235" s="20"/>
      <c r="J235" s="33">
        <f>SUM(Seznam_dokladu[[#This Row],[Částka bez DPH]:[DPH]])</f>
        <v>0</v>
      </c>
      <c r="K235" s="33"/>
      <c r="L235" s="58"/>
      <c r="M235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35" s="107"/>
    </row>
    <row r="236" spans="1:14" x14ac:dyDescent="0.2">
      <c r="A236" s="31">
        <f t="shared" si="3"/>
        <v>210</v>
      </c>
      <c r="B236" s="23"/>
      <c r="C236" s="23"/>
      <c r="D236" s="30"/>
      <c r="E236" s="23"/>
      <c r="F236" s="24"/>
      <c r="G236" s="127"/>
      <c r="H236" s="20"/>
      <c r="I236" s="20"/>
      <c r="J236" s="33">
        <f>SUM(Seznam_dokladu[[#This Row],[Částka bez DPH]:[DPH]])</f>
        <v>0</v>
      </c>
      <c r="K236" s="33"/>
      <c r="L236" s="58"/>
      <c r="M236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36" s="107"/>
    </row>
    <row r="237" spans="1:14" x14ac:dyDescent="0.2">
      <c r="A237" s="31">
        <f t="shared" si="3"/>
        <v>211</v>
      </c>
      <c r="B237" s="23"/>
      <c r="C237" s="23"/>
      <c r="D237" s="30"/>
      <c r="E237" s="23"/>
      <c r="F237" s="24"/>
      <c r="G237" s="127"/>
      <c r="H237" s="20"/>
      <c r="I237" s="20"/>
      <c r="J237" s="33">
        <f>SUM(Seznam_dokladu[[#This Row],[Částka bez DPH]:[DPH]])</f>
        <v>0</v>
      </c>
      <c r="K237" s="33"/>
      <c r="L237" s="58"/>
      <c r="M237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37" s="107"/>
    </row>
    <row r="238" spans="1:14" x14ac:dyDescent="0.2">
      <c r="A238" s="31">
        <f t="shared" si="3"/>
        <v>212</v>
      </c>
      <c r="B238" s="23"/>
      <c r="C238" s="23"/>
      <c r="D238" s="30"/>
      <c r="E238" s="23"/>
      <c r="F238" s="24"/>
      <c r="G238" s="127"/>
      <c r="H238" s="20"/>
      <c r="I238" s="20"/>
      <c r="J238" s="33">
        <f>SUM(Seznam_dokladu[[#This Row],[Částka bez DPH]:[DPH]])</f>
        <v>0</v>
      </c>
      <c r="K238" s="33"/>
      <c r="L238" s="58"/>
      <c r="M238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38" s="107"/>
    </row>
    <row r="239" spans="1:14" x14ac:dyDescent="0.2">
      <c r="A239" s="31">
        <f t="shared" si="3"/>
        <v>213</v>
      </c>
      <c r="B239" s="23"/>
      <c r="C239" s="23"/>
      <c r="D239" s="30"/>
      <c r="E239" s="23"/>
      <c r="F239" s="24"/>
      <c r="G239" s="127"/>
      <c r="H239" s="20"/>
      <c r="I239" s="20"/>
      <c r="J239" s="33">
        <f>SUM(Seznam_dokladu[[#This Row],[Částka bez DPH]:[DPH]])</f>
        <v>0</v>
      </c>
      <c r="K239" s="33"/>
      <c r="L239" s="58"/>
      <c r="M239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39" s="107"/>
    </row>
    <row r="240" spans="1:14" x14ac:dyDescent="0.2">
      <c r="A240" s="31">
        <f t="shared" si="3"/>
        <v>214</v>
      </c>
      <c r="B240" s="23"/>
      <c r="C240" s="23"/>
      <c r="D240" s="30"/>
      <c r="E240" s="23"/>
      <c r="F240" s="24"/>
      <c r="G240" s="127"/>
      <c r="H240" s="20"/>
      <c r="I240" s="20"/>
      <c r="J240" s="33">
        <f>SUM(Seznam_dokladu[[#This Row],[Částka bez DPH]:[DPH]])</f>
        <v>0</v>
      </c>
      <c r="K240" s="33"/>
      <c r="L240" s="58"/>
      <c r="M240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40" s="107"/>
    </row>
    <row r="241" spans="1:14" x14ac:dyDescent="0.2">
      <c r="A241" s="31">
        <f t="shared" si="3"/>
        <v>215</v>
      </c>
      <c r="B241" s="23"/>
      <c r="C241" s="23"/>
      <c r="D241" s="30"/>
      <c r="E241" s="23"/>
      <c r="F241" s="24"/>
      <c r="G241" s="127"/>
      <c r="H241" s="20"/>
      <c r="I241" s="20"/>
      <c r="J241" s="33">
        <f>SUM(Seznam_dokladu[[#This Row],[Částka bez DPH]:[DPH]])</f>
        <v>0</v>
      </c>
      <c r="K241" s="33"/>
      <c r="L241" s="58"/>
      <c r="M241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41" s="107"/>
    </row>
    <row r="242" spans="1:14" x14ac:dyDescent="0.2">
      <c r="A242" s="31">
        <f t="shared" si="3"/>
        <v>216</v>
      </c>
      <c r="B242" s="23"/>
      <c r="C242" s="23"/>
      <c r="D242" s="30"/>
      <c r="E242" s="23"/>
      <c r="F242" s="24"/>
      <c r="G242" s="127"/>
      <c r="H242" s="20"/>
      <c r="I242" s="20"/>
      <c r="J242" s="33">
        <f>SUM(Seznam_dokladu[[#This Row],[Částka bez DPH]:[DPH]])</f>
        <v>0</v>
      </c>
      <c r="K242" s="33"/>
      <c r="L242" s="58"/>
      <c r="M242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42" s="107"/>
    </row>
    <row r="243" spans="1:14" x14ac:dyDescent="0.2">
      <c r="A243" s="31">
        <f t="shared" si="3"/>
        <v>217</v>
      </c>
      <c r="B243" s="23"/>
      <c r="C243" s="23"/>
      <c r="D243" s="30"/>
      <c r="E243" s="23"/>
      <c r="F243" s="24"/>
      <c r="G243" s="127"/>
      <c r="H243" s="20"/>
      <c r="I243" s="20"/>
      <c r="J243" s="33">
        <f>SUM(Seznam_dokladu[[#This Row],[Částka bez DPH]:[DPH]])</f>
        <v>0</v>
      </c>
      <c r="K243" s="33"/>
      <c r="L243" s="58"/>
      <c r="M243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43" s="107"/>
    </row>
    <row r="244" spans="1:14" x14ac:dyDescent="0.2">
      <c r="A244" s="31">
        <f t="shared" si="3"/>
        <v>218</v>
      </c>
      <c r="B244" s="23"/>
      <c r="C244" s="23"/>
      <c r="D244" s="30"/>
      <c r="E244" s="23"/>
      <c r="F244" s="24"/>
      <c r="G244" s="127"/>
      <c r="H244" s="20"/>
      <c r="I244" s="20"/>
      <c r="J244" s="33">
        <f>SUM(Seznam_dokladu[[#This Row],[Částka bez DPH]:[DPH]])</f>
        <v>0</v>
      </c>
      <c r="K244" s="33"/>
      <c r="L244" s="58"/>
      <c r="M244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44" s="107"/>
    </row>
    <row r="245" spans="1:14" x14ac:dyDescent="0.2">
      <c r="A245" s="31">
        <f t="shared" si="3"/>
        <v>219</v>
      </c>
      <c r="B245" s="23"/>
      <c r="C245" s="23"/>
      <c r="D245" s="30"/>
      <c r="E245" s="23"/>
      <c r="F245" s="24"/>
      <c r="G245" s="127"/>
      <c r="H245" s="20"/>
      <c r="I245" s="20"/>
      <c r="J245" s="33">
        <f>SUM(Seznam_dokladu[[#This Row],[Částka bez DPH]:[DPH]])</f>
        <v>0</v>
      </c>
      <c r="K245" s="33"/>
      <c r="L245" s="58"/>
      <c r="M245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45" s="107"/>
    </row>
    <row r="246" spans="1:14" x14ac:dyDescent="0.2">
      <c r="A246" s="31">
        <f t="shared" si="3"/>
        <v>220</v>
      </c>
      <c r="B246" s="23"/>
      <c r="C246" s="23"/>
      <c r="D246" s="30"/>
      <c r="E246" s="23"/>
      <c r="F246" s="24"/>
      <c r="G246" s="127"/>
      <c r="H246" s="20"/>
      <c r="I246" s="20"/>
      <c r="J246" s="33">
        <f>SUM(Seznam_dokladu[[#This Row],[Částka bez DPH]:[DPH]])</f>
        <v>0</v>
      </c>
      <c r="K246" s="33"/>
      <c r="L246" s="58"/>
      <c r="M246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46" s="107"/>
    </row>
    <row r="247" spans="1:14" x14ac:dyDescent="0.2">
      <c r="A247" s="31">
        <f t="shared" si="3"/>
        <v>221</v>
      </c>
      <c r="B247" s="23"/>
      <c r="C247" s="23"/>
      <c r="D247" s="30"/>
      <c r="E247" s="23"/>
      <c r="F247" s="24"/>
      <c r="G247" s="127"/>
      <c r="H247" s="20"/>
      <c r="I247" s="20"/>
      <c r="J247" s="33">
        <f>SUM(Seznam_dokladu[[#This Row],[Částka bez DPH]:[DPH]])</f>
        <v>0</v>
      </c>
      <c r="K247" s="33"/>
      <c r="L247" s="58"/>
      <c r="M247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47" s="107"/>
    </row>
    <row r="248" spans="1:14" x14ac:dyDescent="0.2">
      <c r="A248" s="31">
        <f t="shared" si="3"/>
        <v>222</v>
      </c>
      <c r="B248" s="23"/>
      <c r="C248" s="23"/>
      <c r="D248" s="30"/>
      <c r="E248" s="23"/>
      <c r="F248" s="24"/>
      <c r="G248" s="127"/>
      <c r="H248" s="20"/>
      <c r="I248" s="20"/>
      <c r="J248" s="33">
        <f>SUM(Seznam_dokladu[[#This Row],[Částka bez DPH]:[DPH]])</f>
        <v>0</v>
      </c>
      <c r="K248" s="33"/>
      <c r="L248" s="58"/>
      <c r="M248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48" s="107"/>
    </row>
    <row r="249" spans="1:14" x14ac:dyDescent="0.2">
      <c r="A249" s="31">
        <f t="shared" si="3"/>
        <v>223</v>
      </c>
      <c r="B249" s="23"/>
      <c r="C249" s="23"/>
      <c r="D249" s="30"/>
      <c r="E249" s="23"/>
      <c r="F249" s="24"/>
      <c r="G249" s="127"/>
      <c r="H249" s="20"/>
      <c r="I249" s="20"/>
      <c r="J249" s="33">
        <f>SUM(Seznam_dokladu[[#This Row],[Částka bez DPH]:[DPH]])</f>
        <v>0</v>
      </c>
      <c r="K249" s="33"/>
      <c r="L249" s="58"/>
      <c r="M249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49" s="107"/>
    </row>
    <row r="250" spans="1:14" x14ac:dyDescent="0.2">
      <c r="A250" s="31">
        <f t="shared" si="3"/>
        <v>224</v>
      </c>
      <c r="B250" s="23"/>
      <c r="C250" s="23"/>
      <c r="D250" s="30"/>
      <c r="E250" s="23"/>
      <c r="F250" s="24"/>
      <c r="G250" s="127"/>
      <c r="H250" s="20"/>
      <c r="I250" s="20"/>
      <c r="J250" s="33">
        <f>SUM(Seznam_dokladu[[#This Row],[Částka bez DPH]:[DPH]])</f>
        <v>0</v>
      </c>
      <c r="K250" s="33"/>
      <c r="L250" s="58"/>
      <c r="M250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50" s="107"/>
    </row>
    <row r="251" spans="1:14" x14ac:dyDescent="0.2">
      <c r="A251" s="31">
        <f t="shared" si="3"/>
        <v>225</v>
      </c>
      <c r="B251" s="23"/>
      <c r="C251" s="23"/>
      <c r="D251" s="30"/>
      <c r="E251" s="23"/>
      <c r="F251" s="24"/>
      <c r="G251" s="127"/>
      <c r="H251" s="20"/>
      <c r="I251" s="20"/>
      <c r="J251" s="33">
        <f>SUM(Seznam_dokladu[[#This Row],[Částka bez DPH]:[DPH]])</f>
        <v>0</v>
      </c>
      <c r="K251" s="33"/>
      <c r="L251" s="58"/>
      <c r="M251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51" s="107"/>
    </row>
    <row r="252" spans="1:14" x14ac:dyDescent="0.2">
      <c r="A252" s="31">
        <f t="shared" si="3"/>
        <v>226</v>
      </c>
      <c r="B252" s="23"/>
      <c r="C252" s="23"/>
      <c r="D252" s="30"/>
      <c r="E252" s="23"/>
      <c r="F252" s="24"/>
      <c r="G252" s="127"/>
      <c r="H252" s="20"/>
      <c r="I252" s="20"/>
      <c r="J252" s="33">
        <f>SUM(Seznam_dokladu[[#This Row],[Částka bez DPH]:[DPH]])</f>
        <v>0</v>
      </c>
      <c r="K252" s="33"/>
      <c r="L252" s="58"/>
      <c r="M252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52" s="107"/>
    </row>
    <row r="253" spans="1:14" x14ac:dyDescent="0.2">
      <c r="A253" s="31">
        <f t="shared" si="3"/>
        <v>227</v>
      </c>
      <c r="B253" s="23"/>
      <c r="C253" s="23"/>
      <c r="D253" s="30"/>
      <c r="E253" s="23"/>
      <c r="F253" s="24"/>
      <c r="G253" s="127"/>
      <c r="H253" s="20"/>
      <c r="I253" s="20"/>
      <c r="J253" s="33">
        <f>SUM(Seznam_dokladu[[#This Row],[Částka bez DPH]:[DPH]])</f>
        <v>0</v>
      </c>
      <c r="K253" s="33"/>
      <c r="L253" s="58"/>
      <c r="M253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53" s="107"/>
    </row>
    <row r="254" spans="1:14" x14ac:dyDescent="0.2">
      <c r="A254" s="31">
        <f t="shared" si="3"/>
        <v>228</v>
      </c>
      <c r="B254" s="23"/>
      <c r="C254" s="23"/>
      <c r="D254" s="30"/>
      <c r="E254" s="23"/>
      <c r="F254" s="24"/>
      <c r="G254" s="127"/>
      <c r="H254" s="20"/>
      <c r="I254" s="20"/>
      <c r="J254" s="33">
        <f>SUM(Seznam_dokladu[[#This Row],[Částka bez DPH]:[DPH]])</f>
        <v>0</v>
      </c>
      <c r="K254" s="33"/>
      <c r="L254" s="58"/>
      <c r="M254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54" s="107"/>
    </row>
    <row r="255" spans="1:14" x14ac:dyDescent="0.2">
      <c r="A255" s="31">
        <f t="shared" si="3"/>
        <v>229</v>
      </c>
      <c r="B255" s="23"/>
      <c r="C255" s="23"/>
      <c r="D255" s="30"/>
      <c r="E255" s="23"/>
      <c r="F255" s="24"/>
      <c r="G255" s="127"/>
      <c r="H255" s="20"/>
      <c r="I255" s="20"/>
      <c r="J255" s="33">
        <f>SUM(Seznam_dokladu[[#This Row],[Částka bez DPH]:[DPH]])</f>
        <v>0</v>
      </c>
      <c r="K255" s="33"/>
      <c r="L255" s="58"/>
      <c r="M255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55" s="107"/>
    </row>
    <row r="256" spans="1:14" x14ac:dyDescent="0.2">
      <c r="A256" s="31">
        <f t="shared" si="3"/>
        <v>230</v>
      </c>
      <c r="B256" s="23"/>
      <c r="C256" s="23"/>
      <c r="D256" s="30"/>
      <c r="E256" s="23"/>
      <c r="F256" s="24"/>
      <c r="G256" s="127"/>
      <c r="H256" s="20"/>
      <c r="I256" s="20"/>
      <c r="J256" s="33">
        <f>SUM(Seznam_dokladu[[#This Row],[Částka bez DPH]:[DPH]])</f>
        <v>0</v>
      </c>
      <c r="K256" s="33"/>
      <c r="L256" s="58"/>
      <c r="M256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56" s="107"/>
    </row>
    <row r="257" spans="1:14" x14ac:dyDescent="0.2">
      <c r="A257" s="31">
        <f t="shared" si="3"/>
        <v>231</v>
      </c>
      <c r="B257" s="23"/>
      <c r="C257" s="23"/>
      <c r="D257" s="30"/>
      <c r="E257" s="23"/>
      <c r="F257" s="24"/>
      <c r="G257" s="127"/>
      <c r="H257" s="20"/>
      <c r="I257" s="20"/>
      <c r="J257" s="33">
        <f>SUM(Seznam_dokladu[[#This Row],[Částka bez DPH]:[DPH]])</f>
        <v>0</v>
      </c>
      <c r="K257" s="33"/>
      <c r="L257" s="58"/>
      <c r="M257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57" s="107"/>
    </row>
    <row r="258" spans="1:14" x14ac:dyDescent="0.2">
      <c r="A258" s="31">
        <f t="shared" si="3"/>
        <v>232</v>
      </c>
      <c r="B258" s="23"/>
      <c r="C258" s="23"/>
      <c r="D258" s="30"/>
      <c r="E258" s="23"/>
      <c r="F258" s="24"/>
      <c r="G258" s="127"/>
      <c r="H258" s="20"/>
      <c r="I258" s="20"/>
      <c r="J258" s="33">
        <f>SUM(Seznam_dokladu[[#This Row],[Částka bez DPH]:[DPH]])</f>
        <v>0</v>
      </c>
      <c r="K258" s="33"/>
      <c r="L258" s="58"/>
      <c r="M258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58" s="107"/>
    </row>
    <row r="259" spans="1:14" x14ac:dyDescent="0.2">
      <c r="A259" s="31">
        <f t="shared" si="3"/>
        <v>233</v>
      </c>
      <c r="B259" s="23"/>
      <c r="C259" s="23"/>
      <c r="D259" s="30"/>
      <c r="E259" s="23"/>
      <c r="F259" s="24"/>
      <c r="G259" s="127"/>
      <c r="H259" s="20"/>
      <c r="I259" s="20"/>
      <c r="J259" s="33">
        <f>SUM(Seznam_dokladu[[#This Row],[Částka bez DPH]:[DPH]])</f>
        <v>0</v>
      </c>
      <c r="K259" s="33"/>
      <c r="L259" s="58"/>
      <c r="M259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59" s="107"/>
    </row>
    <row r="260" spans="1:14" x14ac:dyDescent="0.2">
      <c r="A260" s="31">
        <f t="shared" si="3"/>
        <v>234</v>
      </c>
      <c r="B260" s="23"/>
      <c r="C260" s="23"/>
      <c r="D260" s="30"/>
      <c r="E260" s="23"/>
      <c r="F260" s="24"/>
      <c r="G260" s="127"/>
      <c r="H260" s="20"/>
      <c r="I260" s="20"/>
      <c r="J260" s="33">
        <f>SUM(Seznam_dokladu[[#This Row],[Částka bez DPH]:[DPH]])</f>
        <v>0</v>
      </c>
      <c r="K260" s="33"/>
      <c r="L260" s="58"/>
      <c r="M260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60" s="107"/>
    </row>
    <row r="261" spans="1:14" x14ac:dyDescent="0.2">
      <c r="A261" s="31">
        <f t="shared" si="3"/>
        <v>235</v>
      </c>
      <c r="B261" s="23"/>
      <c r="C261" s="23"/>
      <c r="D261" s="30"/>
      <c r="E261" s="23"/>
      <c r="F261" s="24"/>
      <c r="G261" s="127"/>
      <c r="H261" s="20"/>
      <c r="I261" s="20"/>
      <c r="J261" s="33">
        <f>SUM(Seznam_dokladu[[#This Row],[Částka bez DPH]:[DPH]])</f>
        <v>0</v>
      </c>
      <c r="K261" s="33"/>
      <c r="L261" s="58"/>
      <c r="M261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61" s="107"/>
    </row>
    <row r="262" spans="1:14" x14ac:dyDescent="0.2">
      <c r="A262" s="31">
        <f t="shared" si="3"/>
        <v>236</v>
      </c>
      <c r="B262" s="23"/>
      <c r="C262" s="23"/>
      <c r="D262" s="30"/>
      <c r="E262" s="23"/>
      <c r="F262" s="24"/>
      <c r="G262" s="127"/>
      <c r="H262" s="20"/>
      <c r="I262" s="20"/>
      <c r="J262" s="33">
        <f>SUM(Seznam_dokladu[[#This Row],[Částka bez DPH]:[DPH]])</f>
        <v>0</v>
      </c>
      <c r="K262" s="33"/>
      <c r="L262" s="58"/>
      <c r="M262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62" s="107"/>
    </row>
    <row r="263" spans="1:14" x14ac:dyDescent="0.2">
      <c r="A263" s="31">
        <f t="shared" si="3"/>
        <v>237</v>
      </c>
      <c r="B263" s="23"/>
      <c r="C263" s="23"/>
      <c r="D263" s="30"/>
      <c r="E263" s="23"/>
      <c r="F263" s="24"/>
      <c r="G263" s="127"/>
      <c r="H263" s="20"/>
      <c r="I263" s="20"/>
      <c r="J263" s="33">
        <f>SUM(Seznam_dokladu[[#This Row],[Částka bez DPH]:[DPH]])</f>
        <v>0</v>
      </c>
      <c r="K263" s="33"/>
      <c r="L263" s="58"/>
      <c r="M263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63" s="107"/>
    </row>
    <row r="264" spans="1:14" x14ac:dyDescent="0.2">
      <c r="A264" s="31">
        <f t="shared" si="3"/>
        <v>238</v>
      </c>
      <c r="B264" s="23"/>
      <c r="C264" s="23"/>
      <c r="D264" s="30"/>
      <c r="E264" s="23"/>
      <c r="F264" s="24"/>
      <c r="G264" s="127"/>
      <c r="H264" s="20"/>
      <c r="I264" s="20"/>
      <c r="J264" s="33">
        <f>SUM(Seznam_dokladu[[#This Row],[Částka bez DPH]:[DPH]])</f>
        <v>0</v>
      </c>
      <c r="K264" s="33"/>
      <c r="L264" s="58"/>
      <c r="M264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64" s="107"/>
    </row>
    <row r="265" spans="1:14" x14ac:dyDescent="0.2">
      <c r="A265" s="31">
        <f t="shared" si="3"/>
        <v>239</v>
      </c>
      <c r="B265" s="23"/>
      <c r="C265" s="23"/>
      <c r="D265" s="30"/>
      <c r="E265" s="23"/>
      <c r="F265" s="24"/>
      <c r="G265" s="127"/>
      <c r="H265" s="20"/>
      <c r="I265" s="20"/>
      <c r="J265" s="33">
        <f>SUM(Seznam_dokladu[[#This Row],[Částka bez DPH]:[DPH]])</f>
        <v>0</v>
      </c>
      <c r="K265" s="33"/>
      <c r="L265" s="58"/>
      <c r="M265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65" s="107"/>
    </row>
    <row r="266" spans="1:14" x14ac:dyDescent="0.2">
      <c r="A266" s="31">
        <f t="shared" si="3"/>
        <v>240</v>
      </c>
      <c r="B266" s="23"/>
      <c r="C266" s="23"/>
      <c r="D266" s="30"/>
      <c r="E266" s="23"/>
      <c r="F266" s="24"/>
      <c r="G266" s="127"/>
      <c r="H266" s="20"/>
      <c r="I266" s="20"/>
      <c r="J266" s="33">
        <f>SUM(Seznam_dokladu[[#This Row],[Částka bez DPH]:[DPH]])</f>
        <v>0</v>
      </c>
      <c r="K266" s="33"/>
      <c r="L266" s="58"/>
      <c r="M266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66" s="107"/>
    </row>
    <row r="267" spans="1:14" x14ac:dyDescent="0.2">
      <c r="A267" s="31">
        <f t="shared" si="3"/>
        <v>241</v>
      </c>
      <c r="B267" s="23"/>
      <c r="C267" s="23"/>
      <c r="D267" s="30"/>
      <c r="E267" s="23"/>
      <c r="F267" s="24"/>
      <c r="G267" s="127"/>
      <c r="H267" s="20"/>
      <c r="I267" s="20"/>
      <c r="J267" s="33">
        <f>SUM(Seznam_dokladu[[#This Row],[Částka bez DPH]:[DPH]])</f>
        <v>0</v>
      </c>
      <c r="K267" s="33"/>
      <c r="L267" s="58"/>
      <c r="M267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67" s="107"/>
    </row>
    <row r="268" spans="1:14" x14ac:dyDescent="0.2">
      <c r="A268" s="31">
        <f t="shared" si="3"/>
        <v>242</v>
      </c>
      <c r="B268" s="23"/>
      <c r="C268" s="23"/>
      <c r="D268" s="30"/>
      <c r="E268" s="23"/>
      <c r="F268" s="24"/>
      <c r="G268" s="127"/>
      <c r="H268" s="20"/>
      <c r="I268" s="20"/>
      <c r="J268" s="33">
        <f>SUM(Seznam_dokladu[[#This Row],[Částka bez DPH]:[DPH]])</f>
        <v>0</v>
      </c>
      <c r="K268" s="33"/>
      <c r="L268" s="58"/>
      <c r="M268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68" s="107"/>
    </row>
    <row r="269" spans="1:14" x14ac:dyDescent="0.2">
      <c r="A269" s="31">
        <f t="shared" si="3"/>
        <v>243</v>
      </c>
      <c r="B269" s="23"/>
      <c r="C269" s="23"/>
      <c r="D269" s="30"/>
      <c r="E269" s="23"/>
      <c r="F269" s="24"/>
      <c r="G269" s="127"/>
      <c r="H269" s="20"/>
      <c r="I269" s="20"/>
      <c r="J269" s="33">
        <f>SUM(Seznam_dokladu[[#This Row],[Částka bez DPH]:[DPH]])</f>
        <v>0</v>
      </c>
      <c r="K269" s="33"/>
      <c r="L269" s="58"/>
      <c r="M269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69" s="107"/>
    </row>
    <row r="270" spans="1:14" x14ac:dyDescent="0.2">
      <c r="A270" s="31">
        <f t="shared" si="3"/>
        <v>244</v>
      </c>
      <c r="B270" s="23"/>
      <c r="C270" s="23"/>
      <c r="D270" s="30"/>
      <c r="E270" s="23"/>
      <c r="F270" s="24"/>
      <c r="G270" s="127"/>
      <c r="H270" s="20"/>
      <c r="I270" s="20"/>
      <c r="J270" s="33">
        <f>SUM(Seznam_dokladu[[#This Row],[Částka bez DPH]:[DPH]])</f>
        <v>0</v>
      </c>
      <c r="K270" s="33"/>
      <c r="L270" s="58"/>
      <c r="M270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70" s="107"/>
    </row>
    <row r="271" spans="1:14" x14ac:dyDescent="0.2">
      <c r="A271" s="31">
        <f t="shared" si="3"/>
        <v>245</v>
      </c>
      <c r="B271" s="23"/>
      <c r="C271" s="23"/>
      <c r="D271" s="30"/>
      <c r="E271" s="23"/>
      <c r="F271" s="24"/>
      <c r="G271" s="127"/>
      <c r="H271" s="20"/>
      <c r="I271" s="20"/>
      <c r="J271" s="33">
        <f>SUM(Seznam_dokladu[[#This Row],[Částka bez DPH]:[DPH]])</f>
        <v>0</v>
      </c>
      <c r="K271" s="33"/>
      <c r="L271" s="58"/>
      <c r="M271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71" s="107"/>
    </row>
    <row r="272" spans="1:14" x14ac:dyDescent="0.2">
      <c r="A272" s="31">
        <f t="shared" si="3"/>
        <v>246</v>
      </c>
      <c r="B272" s="23"/>
      <c r="C272" s="23"/>
      <c r="D272" s="30"/>
      <c r="E272" s="23"/>
      <c r="F272" s="24"/>
      <c r="G272" s="127"/>
      <c r="H272" s="20"/>
      <c r="I272" s="20"/>
      <c r="J272" s="33">
        <f>SUM(Seznam_dokladu[[#This Row],[Částka bez DPH]:[DPH]])</f>
        <v>0</v>
      </c>
      <c r="K272" s="33"/>
      <c r="L272" s="58"/>
      <c r="M272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72" s="107"/>
    </row>
    <row r="273" spans="1:14" x14ac:dyDescent="0.2">
      <c r="A273" s="31">
        <f t="shared" si="3"/>
        <v>247</v>
      </c>
      <c r="B273" s="23"/>
      <c r="C273" s="23"/>
      <c r="D273" s="30"/>
      <c r="E273" s="23"/>
      <c r="F273" s="24"/>
      <c r="G273" s="127"/>
      <c r="H273" s="20"/>
      <c r="I273" s="20"/>
      <c r="J273" s="33">
        <f>SUM(Seznam_dokladu[[#This Row],[Částka bez DPH]:[DPH]])</f>
        <v>0</v>
      </c>
      <c r="K273" s="33"/>
      <c r="L273" s="58"/>
      <c r="M273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73" s="107"/>
    </row>
    <row r="274" spans="1:14" x14ac:dyDescent="0.2">
      <c r="A274" s="31">
        <f t="shared" si="3"/>
        <v>248</v>
      </c>
      <c r="B274" s="23"/>
      <c r="C274" s="23"/>
      <c r="D274" s="30"/>
      <c r="E274" s="23"/>
      <c r="F274" s="24"/>
      <c r="G274" s="127"/>
      <c r="H274" s="20"/>
      <c r="I274" s="20"/>
      <c r="J274" s="33">
        <f>SUM(Seznam_dokladu[[#This Row],[Částka bez DPH]:[DPH]])</f>
        <v>0</v>
      </c>
      <c r="K274" s="33"/>
      <c r="L274" s="58"/>
      <c r="M274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74" s="107"/>
    </row>
    <row r="275" spans="1:14" x14ac:dyDescent="0.2">
      <c r="A275" s="31">
        <f t="shared" si="3"/>
        <v>249</v>
      </c>
      <c r="B275" s="23"/>
      <c r="C275" s="23"/>
      <c r="D275" s="30"/>
      <c r="E275" s="23"/>
      <c r="F275" s="24"/>
      <c r="G275" s="127"/>
      <c r="H275" s="20"/>
      <c r="I275" s="20"/>
      <c r="J275" s="33">
        <f>SUM(Seznam_dokladu[[#This Row],[Částka bez DPH]:[DPH]])</f>
        <v>0</v>
      </c>
      <c r="K275" s="33"/>
      <c r="L275" s="58"/>
      <c r="M275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75" s="107"/>
    </row>
    <row r="276" spans="1:14" x14ac:dyDescent="0.2">
      <c r="A276" s="31">
        <f t="shared" si="3"/>
        <v>250</v>
      </c>
      <c r="B276" s="23"/>
      <c r="C276" s="23"/>
      <c r="D276" s="30"/>
      <c r="E276" s="23"/>
      <c r="F276" s="24"/>
      <c r="G276" s="127"/>
      <c r="H276" s="20"/>
      <c r="I276" s="20"/>
      <c r="J276" s="33">
        <f>SUM(Seznam_dokladu[[#This Row],[Částka bez DPH]:[DPH]])</f>
        <v>0</v>
      </c>
      <c r="K276" s="33"/>
      <c r="L276" s="58"/>
      <c r="M276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76" s="107"/>
    </row>
    <row r="277" spans="1:14" x14ac:dyDescent="0.2">
      <c r="A277" s="31">
        <f t="shared" si="3"/>
        <v>251</v>
      </c>
      <c r="B277" s="23"/>
      <c r="C277" s="23"/>
      <c r="D277" s="30"/>
      <c r="E277" s="23"/>
      <c r="F277" s="24"/>
      <c r="G277" s="127"/>
      <c r="H277" s="20"/>
      <c r="I277" s="20"/>
      <c r="J277" s="33">
        <f>SUM(Seznam_dokladu[[#This Row],[Částka bez DPH]:[DPH]])</f>
        <v>0</v>
      </c>
      <c r="K277" s="33"/>
      <c r="L277" s="58"/>
      <c r="M277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77" s="107"/>
    </row>
    <row r="278" spans="1:14" x14ac:dyDescent="0.2">
      <c r="A278" s="31">
        <f t="shared" si="3"/>
        <v>252</v>
      </c>
      <c r="B278" s="23"/>
      <c r="C278" s="23"/>
      <c r="D278" s="30"/>
      <c r="E278" s="23"/>
      <c r="F278" s="24"/>
      <c r="G278" s="127"/>
      <c r="H278" s="20"/>
      <c r="I278" s="20"/>
      <c r="J278" s="33">
        <f>SUM(Seznam_dokladu[[#This Row],[Částka bez DPH]:[DPH]])</f>
        <v>0</v>
      </c>
      <c r="K278" s="33"/>
      <c r="L278" s="58"/>
      <c r="M278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78" s="107"/>
    </row>
    <row r="279" spans="1:14" x14ac:dyDescent="0.2">
      <c r="A279" s="31">
        <f t="shared" si="3"/>
        <v>253</v>
      </c>
      <c r="B279" s="23"/>
      <c r="C279" s="23"/>
      <c r="D279" s="30"/>
      <c r="E279" s="23"/>
      <c r="F279" s="24"/>
      <c r="G279" s="127"/>
      <c r="H279" s="20"/>
      <c r="I279" s="20"/>
      <c r="J279" s="33">
        <f>SUM(Seznam_dokladu[[#This Row],[Částka bez DPH]:[DPH]])</f>
        <v>0</v>
      </c>
      <c r="K279" s="33"/>
      <c r="L279" s="58"/>
      <c r="M279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79" s="107"/>
    </row>
    <row r="280" spans="1:14" x14ac:dyDescent="0.2">
      <c r="A280" s="31">
        <f t="shared" si="3"/>
        <v>254</v>
      </c>
      <c r="B280" s="23"/>
      <c r="C280" s="23"/>
      <c r="D280" s="30"/>
      <c r="E280" s="23"/>
      <c r="F280" s="24"/>
      <c r="G280" s="127"/>
      <c r="H280" s="20"/>
      <c r="I280" s="20"/>
      <c r="J280" s="33">
        <f>SUM(Seznam_dokladu[[#This Row],[Částka bez DPH]:[DPH]])</f>
        <v>0</v>
      </c>
      <c r="K280" s="33"/>
      <c r="L280" s="58"/>
      <c r="M280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80" s="107"/>
    </row>
    <row r="281" spans="1:14" x14ac:dyDescent="0.2">
      <c r="A281" s="31">
        <f t="shared" si="3"/>
        <v>255</v>
      </c>
      <c r="B281" s="23"/>
      <c r="C281" s="23"/>
      <c r="D281" s="30"/>
      <c r="E281" s="23"/>
      <c r="F281" s="24"/>
      <c r="G281" s="127"/>
      <c r="H281" s="20"/>
      <c r="I281" s="20"/>
      <c r="J281" s="33">
        <f>SUM(Seznam_dokladu[[#This Row],[Částka bez DPH]:[DPH]])</f>
        <v>0</v>
      </c>
      <c r="K281" s="33"/>
      <c r="L281" s="58"/>
      <c r="M281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81" s="107"/>
    </row>
    <row r="282" spans="1:14" x14ac:dyDescent="0.2">
      <c r="A282" s="31">
        <f t="shared" si="3"/>
        <v>256</v>
      </c>
      <c r="B282" s="23"/>
      <c r="C282" s="23"/>
      <c r="D282" s="30"/>
      <c r="E282" s="23"/>
      <c r="F282" s="24"/>
      <c r="G282" s="127"/>
      <c r="H282" s="20"/>
      <c r="I282" s="20"/>
      <c r="J282" s="33">
        <f>SUM(Seznam_dokladu[[#This Row],[Částka bez DPH]:[DPH]])</f>
        <v>0</v>
      </c>
      <c r="K282" s="33"/>
      <c r="L282" s="58"/>
      <c r="M282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82" s="107"/>
    </row>
    <row r="283" spans="1:14" x14ac:dyDescent="0.2">
      <c r="A283" s="31">
        <f t="shared" ref="A283:A346" si="4">ROW()-26</f>
        <v>257</v>
      </c>
      <c r="B283" s="23"/>
      <c r="C283" s="23"/>
      <c r="D283" s="30"/>
      <c r="E283" s="23"/>
      <c r="F283" s="24"/>
      <c r="G283" s="127"/>
      <c r="H283" s="20"/>
      <c r="I283" s="20"/>
      <c r="J283" s="33">
        <f>SUM(Seznam_dokladu[[#This Row],[Částka bez DPH]:[DPH]])</f>
        <v>0</v>
      </c>
      <c r="K283" s="33"/>
      <c r="L283" s="58"/>
      <c r="M283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83" s="107"/>
    </row>
    <row r="284" spans="1:14" x14ac:dyDescent="0.2">
      <c r="A284" s="31">
        <f t="shared" si="4"/>
        <v>258</v>
      </c>
      <c r="B284" s="23"/>
      <c r="C284" s="23"/>
      <c r="D284" s="30"/>
      <c r="E284" s="23"/>
      <c r="F284" s="24"/>
      <c r="G284" s="127"/>
      <c r="H284" s="20"/>
      <c r="I284" s="20"/>
      <c r="J284" s="33">
        <f>SUM(Seznam_dokladu[[#This Row],[Částka bez DPH]:[DPH]])</f>
        <v>0</v>
      </c>
      <c r="K284" s="33"/>
      <c r="L284" s="58"/>
      <c r="M284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84" s="107"/>
    </row>
    <row r="285" spans="1:14" x14ac:dyDescent="0.2">
      <c r="A285" s="31">
        <f t="shared" si="4"/>
        <v>259</v>
      </c>
      <c r="B285" s="23"/>
      <c r="C285" s="23"/>
      <c r="D285" s="30"/>
      <c r="E285" s="23"/>
      <c r="F285" s="24"/>
      <c r="G285" s="127"/>
      <c r="H285" s="20"/>
      <c r="I285" s="20"/>
      <c r="J285" s="33">
        <f>SUM(Seznam_dokladu[[#This Row],[Částka bez DPH]:[DPH]])</f>
        <v>0</v>
      </c>
      <c r="K285" s="33"/>
      <c r="L285" s="58"/>
      <c r="M285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85" s="107"/>
    </row>
    <row r="286" spans="1:14" x14ac:dyDescent="0.2">
      <c r="A286" s="31">
        <f t="shared" si="4"/>
        <v>260</v>
      </c>
      <c r="B286" s="23"/>
      <c r="C286" s="23"/>
      <c r="D286" s="30"/>
      <c r="E286" s="23"/>
      <c r="F286" s="24"/>
      <c r="G286" s="127"/>
      <c r="H286" s="20"/>
      <c r="I286" s="20"/>
      <c r="J286" s="33">
        <f>SUM(Seznam_dokladu[[#This Row],[Částka bez DPH]:[DPH]])</f>
        <v>0</v>
      </c>
      <c r="K286" s="33"/>
      <c r="L286" s="58"/>
      <c r="M286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86" s="107"/>
    </row>
    <row r="287" spans="1:14" x14ac:dyDescent="0.2">
      <c r="A287" s="31">
        <f t="shared" si="4"/>
        <v>261</v>
      </c>
      <c r="B287" s="23"/>
      <c r="C287" s="23"/>
      <c r="D287" s="30"/>
      <c r="E287" s="23"/>
      <c r="F287" s="24"/>
      <c r="G287" s="127"/>
      <c r="H287" s="20"/>
      <c r="I287" s="20"/>
      <c r="J287" s="33">
        <f>SUM(Seznam_dokladu[[#This Row],[Částka bez DPH]:[DPH]])</f>
        <v>0</v>
      </c>
      <c r="K287" s="33"/>
      <c r="L287" s="58"/>
      <c r="M287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87" s="107"/>
    </row>
    <row r="288" spans="1:14" x14ac:dyDescent="0.2">
      <c r="A288" s="31">
        <f t="shared" si="4"/>
        <v>262</v>
      </c>
      <c r="B288" s="23"/>
      <c r="C288" s="23"/>
      <c r="D288" s="30"/>
      <c r="E288" s="23"/>
      <c r="F288" s="24"/>
      <c r="G288" s="127"/>
      <c r="H288" s="20"/>
      <c r="I288" s="20"/>
      <c r="J288" s="33">
        <f>SUM(Seznam_dokladu[[#This Row],[Částka bez DPH]:[DPH]])</f>
        <v>0</v>
      </c>
      <c r="K288" s="33"/>
      <c r="L288" s="58"/>
      <c r="M288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88" s="107"/>
    </row>
    <row r="289" spans="1:14" x14ac:dyDescent="0.2">
      <c r="A289" s="31">
        <f t="shared" si="4"/>
        <v>263</v>
      </c>
      <c r="B289" s="23"/>
      <c r="C289" s="23"/>
      <c r="D289" s="30"/>
      <c r="E289" s="23"/>
      <c r="F289" s="24"/>
      <c r="G289" s="127"/>
      <c r="H289" s="20"/>
      <c r="I289" s="20"/>
      <c r="J289" s="33">
        <f>SUM(Seznam_dokladu[[#This Row],[Částka bez DPH]:[DPH]])</f>
        <v>0</v>
      </c>
      <c r="K289" s="33"/>
      <c r="L289" s="58"/>
      <c r="M289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89" s="107"/>
    </row>
    <row r="290" spans="1:14" x14ac:dyDescent="0.2">
      <c r="A290" s="31">
        <f t="shared" si="4"/>
        <v>264</v>
      </c>
      <c r="B290" s="23"/>
      <c r="C290" s="23"/>
      <c r="D290" s="30"/>
      <c r="E290" s="23"/>
      <c r="F290" s="24"/>
      <c r="G290" s="127"/>
      <c r="H290" s="20"/>
      <c r="I290" s="20"/>
      <c r="J290" s="33">
        <f>SUM(Seznam_dokladu[[#This Row],[Částka bez DPH]:[DPH]])</f>
        <v>0</v>
      </c>
      <c r="K290" s="33"/>
      <c r="L290" s="58"/>
      <c r="M290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90" s="107"/>
    </row>
    <row r="291" spans="1:14" x14ac:dyDescent="0.2">
      <c r="A291" s="31">
        <f t="shared" si="4"/>
        <v>265</v>
      </c>
      <c r="B291" s="23"/>
      <c r="C291" s="23"/>
      <c r="D291" s="30"/>
      <c r="E291" s="23"/>
      <c r="F291" s="24"/>
      <c r="G291" s="127"/>
      <c r="H291" s="20"/>
      <c r="I291" s="20"/>
      <c r="J291" s="33">
        <f>SUM(Seznam_dokladu[[#This Row],[Částka bez DPH]:[DPH]])</f>
        <v>0</v>
      </c>
      <c r="K291" s="33"/>
      <c r="L291" s="58"/>
      <c r="M291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91" s="107"/>
    </row>
    <row r="292" spans="1:14" x14ac:dyDescent="0.2">
      <c r="A292" s="31">
        <f t="shared" si="4"/>
        <v>266</v>
      </c>
      <c r="B292" s="23"/>
      <c r="C292" s="23"/>
      <c r="D292" s="30"/>
      <c r="E292" s="23"/>
      <c r="F292" s="24"/>
      <c r="G292" s="127"/>
      <c r="H292" s="20"/>
      <c r="I292" s="20"/>
      <c r="J292" s="33">
        <f>SUM(Seznam_dokladu[[#This Row],[Částka bez DPH]:[DPH]])</f>
        <v>0</v>
      </c>
      <c r="K292" s="33"/>
      <c r="L292" s="58"/>
      <c r="M292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92" s="107"/>
    </row>
    <row r="293" spans="1:14" x14ac:dyDescent="0.2">
      <c r="A293" s="31">
        <f t="shared" si="4"/>
        <v>267</v>
      </c>
      <c r="B293" s="23"/>
      <c r="C293" s="23"/>
      <c r="D293" s="30"/>
      <c r="E293" s="23"/>
      <c r="F293" s="24"/>
      <c r="G293" s="127"/>
      <c r="H293" s="20"/>
      <c r="I293" s="20"/>
      <c r="J293" s="33">
        <f>SUM(Seznam_dokladu[[#This Row],[Částka bez DPH]:[DPH]])</f>
        <v>0</v>
      </c>
      <c r="K293" s="33"/>
      <c r="L293" s="58"/>
      <c r="M293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93" s="107"/>
    </row>
    <row r="294" spans="1:14" x14ac:dyDescent="0.2">
      <c r="A294" s="31">
        <f t="shared" si="4"/>
        <v>268</v>
      </c>
      <c r="B294" s="23"/>
      <c r="C294" s="23"/>
      <c r="D294" s="30"/>
      <c r="E294" s="23"/>
      <c r="F294" s="24"/>
      <c r="G294" s="127"/>
      <c r="H294" s="20"/>
      <c r="I294" s="20"/>
      <c r="J294" s="33">
        <f>SUM(Seznam_dokladu[[#This Row],[Částka bez DPH]:[DPH]])</f>
        <v>0</v>
      </c>
      <c r="K294" s="33"/>
      <c r="L294" s="58"/>
      <c r="M294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94" s="107"/>
    </row>
    <row r="295" spans="1:14" x14ac:dyDescent="0.2">
      <c r="A295" s="31">
        <f t="shared" si="4"/>
        <v>269</v>
      </c>
      <c r="B295" s="23"/>
      <c r="C295" s="23"/>
      <c r="D295" s="30"/>
      <c r="E295" s="23"/>
      <c r="F295" s="24"/>
      <c r="G295" s="127"/>
      <c r="H295" s="20"/>
      <c r="I295" s="20"/>
      <c r="J295" s="33">
        <f>SUM(Seznam_dokladu[[#This Row],[Částka bez DPH]:[DPH]])</f>
        <v>0</v>
      </c>
      <c r="K295" s="33"/>
      <c r="L295" s="58"/>
      <c r="M295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95" s="107"/>
    </row>
    <row r="296" spans="1:14" x14ac:dyDescent="0.2">
      <c r="A296" s="31">
        <f t="shared" si="4"/>
        <v>270</v>
      </c>
      <c r="B296" s="23"/>
      <c r="C296" s="23"/>
      <c r="D296" s="30"/>
      <c r="E296" s="23"/>
      <c r="F296" s="24"/>
      <c r="G296" s="127"/>
      <c r="H296" s="20"/>
      <c r="I296" s="20"/>
      <c r="J296" s="33">
        <f>SUM(Seznam_dokladu[[#This Row],[Částka bez DPH]:[DPH]])</f>
        <v>0</v>
      </c>
      <c r="K296" s="33"/>
      <c r="L296" s="58"/>
      <c r="M296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96" s="107"/>
    </row>
    <row r="297" spans="1:14" x14ac:dyDescent="0.2">
      <c r="A297" s="31">
        <f t="shared" si="4"/>
        <v>271</v>
      </c>
      <c r="B297" s="23"/>
      <c r="C297" s="23"/>
      <c r="D297" s="30"/>
      <c r="E297" s="23"/>
      <c r="F297" s="24"/>
      <c r="G297" s="127"/>
      <c r="H297" s="20"/>
      <c r="I297" s="20"/>
      <c r="J297" s="33">
        <f>SUM(Seznam_dokladu[[#This Row],[Částka bez DPH]:[DPH]])</f>
        <v>0</v>
      </c>
      <c r="K297" s="33"/>
      <c r="L297" s="58"/>
      <c r="M297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97" s="107"/>
    </row>
    <row r="298" spans="1:14" x14ac:dyDescent="0.2">
      <c r="A298" s="31">
        <f t="shared" si="4"/>
        <v>272</v>
      </c>
      <c r="B298" s="23"/>
      <c r="C298" s="23"/>
      <c r="D298" s="30"/>
      <c r="E298" s="23"/>
      <c r="F298" s="24"/>
      <c r="G298" s="127"/>
      <c r="H298" s="20"/>
      <c r="I298" s="20"/>
      <c r="J298" s="33">
        <f>SUM(Seznam_dokladu[[#This Row],[Částka bez DPH]:[DPH]])</f>
        <v>0</v>
      </c>
      <c r="K298" s="33"/>
      <c r="L298" s="58"/>
      <c r="M298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98" s="107"/>
    </row>
    <row r="299" spans="1:14" x14ac:dyDescent="0.2">
      <c r="A299" s="31">
        <f t="shared" si="4"/>
        <v>273</v>
      </c>
      <c r="B299" s="23"/>
      <c r="C299" s="23"/>
      <c r="D299" s="30"/>
      <c r="E299" s="23"/>
      <c r="F299" s="24"/>
      <c r="G299" s="127"/>
      <c r="H299" s="20"/>
      <c r="I299" s="20"/>
      <c r="J299" s="33">
        <f>SUM(Seznam_dokladu[[#This Row],[Částka bez DPH]:[DPH]])</f>
        <v>0</v>
      </c>
      <c r="K299" s="33"/>
      <c r="L299" s="58"/>
      <c r="M299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99" s="107"/>
    </row>
    <row r="300" spans="1:14" x14ac:dyDescent="0.2">
      <c r="A300" s="31">
        <f t="shared" si="4"/>
        <v>274</v>
      </c>
      <c r="B300" s="23"/>
      <c r="C300" s="23"/>
      <c r="D300" s="30"/>
      <c r="E300" s="23"/>
      <c r="F300" s="24"/>
      <c r="G300" s="127"/>
      <c r="H300" s="20"/>
      <c r="I300" s="20"/>
      <c r="J300" s="33">
        <f>SUM(Seznam_dokladu[[#This Row],[Částka bez DPH]:[DPH]])</f>
        <v>0</v>
      </c>
      <c r="K300" s="33"/>
      <c r="L300" s="58"/>
      <c r="M300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00" s="107"/>
    </row>
    <row r="301" spans="1:14" x14ac:dyDescent="0.2">
      <c r="A301" s="31">
        <f t="shared" si="4"/>
        <v>275</v>
      </c>
      <c r="B301" s="23"/>
      <c r="C301" s="23"/>
      <c r="D301" s="30"/>
      <c r="E301" s="23"/>
      <c r="F301" s="24"/>
      <c r="G301" s="127"/>
      <c r="H301" s="20"/>
      <c r="I301" s="20"/>
      <c r="J301" s="33">
        <f>SUM(Seznam_dokladu[[#This Row],[Částka bez DPH]:[DPH]])</f>
        <v>0</v>
      </c>
      <c r="K301" s="33"/>
      <c r="L301" s="58"/>
      <c r="M301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01" s="107"/>
    </row>
    <row r="302" spans="1:14" x14ac:dyDescent="0.2">
      <c r="A302" s="31">
        <f t="shared" si="4"/>
        <v>276</v>
      </c>
      <c r="B302" s="23"/>
      <c r="C302" s="23"/>
      <c r="D302" s="30"/>
      <c r="E302" s="23"/>
      <c r="F302" s="24"/>
      <c r="G302" s="127"/>
      <c r="H302" s="20"/>
      <c r="I302" s="20"/>
      <c r="J302" s="33">
        <f>SUM(Seznam_dokladu[[#This Row],[Částka bez DPH]:[DPH]])</f>
        <v>0</v>
      </c>
      <c r="K302" s="33"/>
      <c r="L302" s="58"/>
      <c r="M302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02" s="107"/>
    </row>
    <row r="303" spans="1:14" x14ac:dyDescent="0.2">
      <c r="A303" s="31">
        <f t="shared" si="4"/>
        <v>277</v>
      </c>
      <c r="B303" s="23"/>
      <c r="C303" s="23"/>
      <c r="D303" s="30"/>
      <c r="E303" s="23"/>
      <c r="F303" s="24"/>
      <c r="G303" s="127"/>
      <c r="H303" s="20"/>
      <c r="I303" s="20"/>
      <c r="J303" s="33">
        <f>SUM(Seznam_dokladu[[#This Row],[Částka bez DPH]:[DPH]])</f>
        <v>0</v>
      </c>
      <c r="K303" s="33"/>
      <c r="L303" s="58"/>
      <c r="M303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03" s="107"/>
    </row>
    <row r="304" spans="1:14" x14ac:dyDescent="0.2">
      <c r="A304" s="31">
        <f t="shared" si="4"/>
        <v>278</v>
      </c>
      <c r="B304" s="23"/>
      <c r="C304" s="23"/>
      <c r="D304" s="30"/>
      <c r="E304" s="23"/>
      <c r="F304" s="24"/>
      <c r="G304" s="127"/>
      <c r="H304" s="20"/>
      <c r="I304" s="20"/>
      <c r="J304" s="33">
        <f>SUM(Seznam_dokladu[[#This Row],[Částka bez DPH]:[DPH]])</f>
        <v>0</v>
      </c>
      <c r="K304" s="33"/>
      <c r="L304" s="58"/>
      <c r="M304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04" s="107"/>
    </row>
    <row r="305" spans="1:14" x14ac:dyDescent="0.2">
      <c r="A305" s="31">
        <f t="shared" si="4"/>
        <v>279</v>
      </c>
      <c r="B305" s="23"/>
      <c r="C305" s="23"/>
      <c r="D305" s="30"/>
      <c r="E305" s="23"/>
      <c r="F305" s="24"/>
      <c r="G305" s="127"/>
      <c r="H305" s="20"/>
      <c r="I305" s="20"/>
      <c r="J305" s="33">
        <f>SUM(Seznam_dokladu[[#This Row],[Částka bez DPH]:[DPH]])</f>
        <v>0</v>
      </c>
      <c r="K305" s="33"/>
      <c r="L305" s="58"/>
      <c r="M305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05" s="107"/>
    </row>
    <row r="306" spans="1:14" x14ac:dyDescent="0.2">
      <c r="A306" s="31">
        <f t="shared" si="4"/>
        <v>280</v>
      </c>
      <c r="B306" s="23"/>
      <c r="C306" s="23"/>
      <c r="D306" s="30"/>
      <c r="E306" s="23"/>
      <c r="F306" s="24"/>
      <c r="G306" s="127"/>
      <c r="H306" s="20"/>
      <c r="I306" s="20"/>
      <c r="J306" s="33">
        <f>SUM(Seznam_dokladu[[#This Row],[Částka bez DPH]:[DPH]])</f>
        <v>0</v>
      </c>
      <c r="K306" s="33"/>
      <c r="L306" s="58"/>
      <c r="M306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06" s="107"/>
    </row>
    <row r="307" spans="1:14" x14ac:dyDescent="0.2">
      <c r="A307" s="31">
        <f t="shared" si="4"/>
        <v>281</v>
      </c>
      <c r="B307" s="23"/>
      <c r="C307" s="23"/>
      <c r="D307" s="30"/>
      <c r="E307" s="23"/>
      <c r="F307" s="24"/>
      <c r="G307" s="127"/>
      <c r="H307" s="20"/>
      <c r="I307" s="20"/>
      <c r="J307" s="33">
        <f>SUM(Seznam_dokladu[[#This Row],[Částka bez DPH]:[DPH]])</f>
        <v>0</v>
      </c>
      <c r="K307" s="33"/>
      <c r="L307" s="58"/>
      <c r="M307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07" s="107"/>
    </row>
    <row r="308" spans="1:14" x14ac:dyDescent="0.2">
      <c r="A308" s="31">
        <f t="shared" si="4"/>
        <v>282</v>
      </c>
      <c r="B308" s="23"/>
      <c r="C308" s="23"/>
      <c r="D308" s="30"/>
      <c r="E308" s="23"/>
      <c r="F308" s="24"/>
      <c r="G308" s="127"/>
      <c r="H308" s="20"/>
      <c r="I308" s="20"/>
      <c r="J308" s="33">
        <f>SUM(Seznam_dokladu[[#This Row],[Částka bez DPH]:[DPH]])</f>
        <v>0</v>
      </c>
      <c r="K308" s="33"/>
      <c r="L308" s="58"/>
      <c r="M308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08" s="107"/>
    </row>
    <row r="309" spans="1:14" x14ac:dyDescent="0.2">
      <c r="A309" s="31">
        <f t="shared" si="4"/>
        <v>283</v>
      </c>
      <c r="B309" s="23"/>
      <c r="C309" s="23"/>
      <c r="D309" s="30"/>
      <c r="E309" s="23"/>
      <c r="F309" s="24"/>
      <c r="G309" s="127"/>
      <c r="H309" s="20"/>
      <c r="I309" s="20"/>
      <c r="J309" s="33">
        <f>SUM(Seznam_dokladu[[#This Row],[Částka bez DPH]:[DPH]])</f>
        <v>0</v>
      </c>
      <c r="K309" s="33"/>
      <c r="L309" s="58"/>
      <c r="M309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09" s="107"/>
    </row>
    <row r="310" spans="1:14" x14ac:dyDescent="0.2">
      <c r="A310" s="31">
        <f t="shared" si="4"/>
        <v>284</v>
      </c>
      <c r="B310" s="23"/>
      <c r="C310" s="23"/>
      <c r="D310" s="30"/>
      <c r="E310" s="23"/>
      <c r="F310" s="24"/>
      <c r="G310" s="127"/>
      <c r="H310" s="20"/>
      <c r="I310" s="20"/>
      <c r="J310" s="33">
        <f>SUM(Seznam_dokladu[[#This Row],[Částka bez DPH]:[DPH]])</f>
        <v>0</v>
      </c>
      <c r="K310" s="33"/>
      <c r="L310" s="58"/>
      <c r="M310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10" s="107"/>
    </row>
    <row r="311" spans="1:14" x14ac:dyDescent="0.2">
      <c r="A311" s="31">
        <f t="shared" si="4"/>
        <v>285</v>
      </c>
      <c r="B311" s="23"/>
      <c r="C311" s="23"/>
      <c r="D311" s="30"/>
      <c r="E311" s="23"/>
      <c r="F311" s="24"/>
      <c r="G311" s="127"/>
      <c r="H311" s="20"/>
      <c r="I311" s="20"/>
      <c r="J311" s="33">
        <f>SUM(Seznam_dokladu[[#This Row],[Částka bez DPH]:[DPH]])</f>
        <v>0</v>
      </c>
      <c r="K311" s="33"/>
      <c r="L311" s="58"/>
      <c r="M311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11" s="107"/>
    </row>
    <row r="312" spans="1:14" x14ac:dyDescent="0.2">
      <c r="A312" s="31">
        <f t="shared" si="4"/>
        <v>286</v>
      </c>
      <c r="B312" s="23"/>
      <c r="C312" s="23"/>
      <c r="D312" s="30"/>
      <c r="E312" s="23"/>
      <c r="F312" s="24"/>
      <c r="G312" s="127"/>
      <c r="H312" s="20"/>
      <c r="I312" s="20"/>
      <c r="J312" s="33">
        <f>SUM(Seznam_dokladu[[#This Row],[Částka bez DPH]:[DPH]])</f>
        <v>0</v>
      </c>
      <c r="K312" s="33"/>
      <c r="L312" s="58"/>
      <c r="M312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12" s="107"/>
    </row>
    <row r="313" spans="1:14" x14ac:dyDescent="0.2">
      <c r="A313" s="31">
        <f t="shared" si="4"/>
        <v>287</v>
      </c>
      <c r="B313" s="23"/>
      <c r="C313" s="23"/>
      <c r="D313" s="30"/>
      <c r="E313" s="23"/>
      <c r="F313" s="24"/>
      <c r="G313" s="127"/>
      <c r="H313" s="20"/>
      <c r="I313" s="20"/>
      <c r="J313" s="33">
        <f>SUM(Seznam_dokladu[[#This Row],[Částka bez DPH]:[DPH]])</f>
        <v>0</v>
      </c>
      <c r="K313" s="33"/>
      <c r="L313" s="58"/>
      <c r="M313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13" s="107"/>
    </row>
    <row r="314" spans="1:14" x14ac:dyDescent="0.2">
      <c r="A314" s="31">
        <f t="shared" si="4"/>
        <v>288</v>
      </c>
      <c r="B314" s="23"/>
      <c r="C314" s="23"/>
      <c r="D314" s="30"/>
      <c r="E314" s="23"/>
      <c r="F314" s="24"/>
      <c r="G314" s="127"/>
      <c r="H314" s="20"/>
      <c r="I314" s="20"/>
      <c r="J314" s="33">
        <f>SUM(Seznam_dokladu[[#This Row],[Částka bez DPH]:[DPH]])</f>
        <v>0</v>
      </c>
      <c r="K314" s="33"/>
      <c r="L314" s="58"/>
      <c r="M314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14" s="107"/>
    </row>
    <row r="315" spans="1:14" x14ac:dyDescent="0.2">
      <c r="A315" s="31">
        <f t="shared" si="4"/>
        <v>289</v>
      </c>
      <c r="B315" s="23"/>
      <c r="C315" s="23"/>
      <c r="D315" s="30"/>
      <c r="E315" s="23"/>
      <c r="F315" s="24"/>
      <c r="G315" s="127"/>
      <c r="H315" s="20"/>
      <c r="I315" s="20"/>
      <c r="J315" s="33">
        <f>SUM(Seznam_dokladu[[#This Row],[Částka bez DPH]:[DPH]])</f>
        <v>0</v>
      </c>
      <c r="K315" s="33"/>
      <c r="L315" s="58"/>
      <c r="M315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15" s="107"/>
    </row>
    <row r="316" spans="1:14" x14ac:dyDescent="0.2">
      <c r="A316" s="31">
        <f t="shared" si="4"/>
        <v>290</v>
      </c>
      <c r="B316" s="23"/>
      <c r="C316" s="23"/>
      <c r="D316" s="30"/>
      <c r="E316" s="23"/>
      <c r="F316" s="24"/>
      <c r="G316" s="127"/>
      <c r="H316" s="20"/>
      <c r="I316" s="20"/>
      <c r="J316" s="33">
        <f>SUM(Seznam_dokladu[[#This Row],[Částka bez DPH]:[DPH]])</f>
        <v>0</v>
      </c>
      <c r="K316" s="33"/>
      <c r="L316" s="58"/>
      <c r="M316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16" s="107"/>
    </row>
    <row r="317" spans="1:14" x14ac:dyDescent="0.2">
      <c r="A317" s="31">
        <f t="shared" si="4"/>
        <v>291</v>
      </c>
      <c r="B317" s="23"/>
      <c r="C317" s="23"/>
      <c r="D317" s="30"/>
      <c r="E317" s="23"/>
      <c r="F317" s="24"/>
      <c r="G317" s="127"/>
      <c r="H317" s="20"/>
      <c r="I317" s="20"/>
      <c r="J317" s="33">
        <f>SUM(Seznam_dokladu[[#This Row],[Částka bez DPH]:[DPH]])</f>
        <v>0</v>
      </c>
      <c r="K317" s="33"/>
      <c r="L317" s="58"/>
      <c r="M317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17" s="107"/>
    </row>
    <row r="318" spans="1:14" x14ac:dyDescent="0.2">
      <c r="A318" s="31">
        <f t="shared" si="4"/>
        <v>292</v>
      </c>
      <c r="B318" s="23"/>
      <c r="C318" s="23"/>
      <c r="D318" s="30"/>
      <c r="E318" s="23"/>
      <c r="F318" s="24"/>
      <c r="G318" s="127"/>
      <c r="H318" s="20"/>
      <c r="I318" s="20"/>
      <c r="J318" s="33">
        <f>SUM(Seznam_dokladu[[#This Row],[Částka bez DPH]:[DPH]])</f>
        <v>0</v>
      </c>
      <c r="K318" s="33"/>
      <c r="L318" s="58"/>
      <c r="M318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18" s="107"/>
    </row>
    <row r="319" spans="1:14" x14ac:dyDescent="0.2">
      <c r="A319" s="31">
        <f t="shared" si="4"/>
        <v>293</v>
      </c>
      <c r="B319" s="23"/>
      <c r="C319" s="23"/>
      <c r="D319" s="30"/>
      <c r="E319" s="23"/>
      <c r="F319" s="24"/>
      <c r="G319" s="127"/>
      <c r="H319" s="20"/>
      <c r="I319" s="20"/>
      <c r="J319" s="33">
        <f>SUM(Seznam_dokladu[[#This Row],[Částka bez DPH]:[DPH]])</f>
        <v>0</v>
      </c>
      <c r="K319" s="33"/>
      <c r="L319" s="58"/>
      <c r="M319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19" s="107"/>
    </row>
    <row r="320" spans="1:14" x14ac:dyDescent="0.2">
      <c r="A320" s="31">
        <f t="shared" si="4"/>
        <v>294</v>
      </c>
      <c r="B320" s="23"/>
      <c r="C320" s="23"/>
      <c r="D320" s="30"/>
      <c r="E320" s="23"/>
      <c r="F320" s="24"/>
      <c r="G320" s="127"/>
      <c r="H320" s="20"/>
      <c r="I320" s="20"/>
      <c r="J320" s="33">
        <f>SUM(Seznam_dokladu[[#This Row],[Částka bez DPH]:[DPH]])</f>
        <v>0</v>
      </c>
      <c r="K320" s="33"/>
      <c r="L320" s="58"/>
      <c r="M320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20" s="107"/>
    </row>
    <row r="321" spans="1:14" x14ac:dyDescent="0.2">
      <c r="A321" s="31">
        <f t="shared" si="4"/>
        <v>295</v>
      </c>
      <c r="B321" s="23"/>
      <c r="C321" s="23"/>
      <c r="D321" s="30"/>
      <c r="E321" s="23"/>
      <c r="F321" s="24"/>
      <c r="G321" s="127"/>
      <c r="H321" s="20"/>
      <c r="I321" s="20"/>
      <c r="J321" s="33">
        <f>SUM(Seznam_dokladu[[#This Row],[Částka bez DPH]:[DPH]])</f>
        <v>0</v>
      </c>
      <c r="K321" s="33"/>
      <c r="L321" s="58"/>
      <c r="M321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21" s="107"/>
    </row>
    <row r="322" spans="1:14" x14ac:dyDescent="0.2">
      <c r="A322" s="31">
        <f t="shared" si="4"/>
        <v>296</v>
      </c>
      <c r="B322" s="23"/>
      <c r="C322" s="23"/>
      <c r="D322" s="30"/>
      <c r="E322" s="23"/>
      <c r="F322" s="24"/>
      <c r="G322" s="127"/>
      <c r="H322" s="20"/>
      <c r="I322" s="20"/>
      <c r="J322" s="33">
        <f>SUM(Seznam_dokladu[[#This Row],[Částka bez DPH]:[DPH]])</f>
        <v>0</v>
      </c>
      <c r="K322" s="33"/>
      <c r="L322" s="58"/>
      <c r="M322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22" s="107"/>
    </row>
    <row r="323" spans="1:14" x14ac:dyDescent="0.2">
      <c r="A323" s="31">
        <f t="shared" si="4"/>
        <v>297</v>
      </c>
      <c r="B323" s="23"/>
      <c r="C323" s="23"/>
      <c r="D323" s="30"/>
      <c r="E323" s="23"/>
      <c r="F323" s="24"/>
      <c r="G323" s="127"/>
      <c r="H323" s="20"/>
      <c r="I323" s="20"/>
      <c r="J323" s="33">
        <f>SUM(Seznam_dokladu[[#This Row],[Částka bez DPH]:[DPH]])</f>
        <v>0</v>
      </c>
      <c r="K323" s="33"/>
      <c r="L323" s="58"/>
      <c r="M323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23" s="107"/>
    </row>
    <row r="324" spans="1:14" x14ac:dyDescent="0.2">
      <c r="A324" s="31">
        <f t="shared" si="4"/>
        <v>298</v>
      </c>
      <c r="B324" s="23"/>
      <c r="C324" s="23"/>
      <c r="D324" s="30"/>
      <c r="E324" s="23"/>
      <c r="F324" s="24"/>
      <c r="G324" s="127"/>
      <c r="H324" s="20"/>
      <c r="I324" s="20"/>
      <c r="J324" s="33">
        <f>SUM(Seznam_dokladu[[#This Row],[Částka bez DPH]:[DPH]])</f>
        <v>0</v>
      </c>
      <c r="K324" s="33"/>
      <c r="L324" s="58"/>
      <c r="M324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24" s="107"/>
    </row>
    <row r="325" spans="1:14" x14ac:dyDescent="0.2">
      <c r="A325" s="31">
        <f t="shared" si="4"/>
        <v>299</v>
      </c>
      <c r="B325" s="23"/>
      <c r="C325" s="23"/>
      <c r="D325" s="30"/>
      <c r="E325" s="23"/>
      <c r="F325" s="24"/>
      <c r="G325" s="127"/>
      <c r="H325" s="20"/>
      <c r="I325" s="20"/>
      <c r="J325" s="33">
        <f>SUM(Seznam_dokladu[[#This Row],[Částka bez DPH]:[DPH]])</f>
        <v>0</v>
      </c>
      <c r="K325" s="33"/>
      <c r="L325" s="58"/>
      <c r="M325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25" s="107"/>
    </row>
    <row r="326" spans="1:14" x14ac:dyDescent="0.2">
      <c r="A326" s="31">
        <f t="shared" si="4"/>
        <v>300</v>
      </c>
      <c r="B326" s="23"/>
      <c r="C326" s="23"/>
      <c r="D326" s="30"/>
      <c r="E326" s="23"/>
      <c r="F326" s="24"/>
      <c r="G326" s="127"/>
      <c r="H326" s="20"/>
      <c r="I326" s="20"/>
      <c r="J326" s="33">
        <f>SUM(Seznam_dokladu[[#This Row],[Částka bez DPH]:[DPH]])</f>
        <v>0</v>
      </c>
      <c r="K326" s="33"/>
      <c r="L326" s="58"/>
      <c r="M326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26" s="107"/>
    </row>
    <row r="327" spans="1:14" x14ac:dyDescent="0.2">
      <c r="A327" s="31">
        <f t="shared" si="4"/>
        <v>301</v>
      </c>
      <c r="B327" s="23"/>
      <c r="C327" s="23"/>
      <c r="D327" s="30"/>
      <c r="E327" s="23"/>
      <c r="F327" s="24"/>
      <c r="G327" s="127"/>
      <c r="H327" s="20"/>
      <c r="I327" s="20"/>
      <c r="J327" s="33">
        <f>SUM(Seznam_dokladu[[#This Row],[Částka bez DPH]:[DPH]])</f>
        <v>0</v>
      </c>
      <c r="K327" s="33"/>
      <c r="L327" s="58"/>
      <c r="M327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27" s="107"/>
    </row>
    <row r="328" spans="1:14" x14ac:dyDescent="0.2">
      <c r="A328" s="31">
        <f t="shared" si="4"/>
        <v>302</v>
      </c>
      <c r="B328" s="23"/>
      <c r="C328" s="23"/>
      <c r="D328" s="30"/>
      <c r="E328" s="23"/>
      <c r="F328" s="24"/>
      <c r="G328" s="127"/>
      <c r="H328" s="20"/>
      <c r="I328" s="20"/>
      <c r="J328" s="33">
        <f>SUM(Seznam_dokladu[[#This Row],[Částka bez DPH]:[DPH]])</f>
        <v>0</v>
      </c>
      <c r="K328" s="33"/>
      <c r="L328" s="58"/>
      <c r="M328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28" s="107"/>
    </row>
    <row r="329" spans="1:14" x14ac:dyDescent="0.2">
      <c r="A329" s="31">
        <f t="shared" si="4"/>
        <v>303</v>
      </c>
      <c r="B329" s="23"/>
      <c r="C329" s="23"/>
      <c r="D329" s="30"/>
      <c r="E329" s="23"/>
      <c r="F329" s="24"/>
      <c r="G329" s="127"/>
      <c r="H329" s="20"/>
      <c r="I329" s="20"/>
      <c r="J329" s="33">
        <f>SUM(Seznam_dokladu[[#This Row],[Částka bez DPH]:[DPH]])</f>
        <v>0</v>
      </c>
      <c r="K329" s="33"/>
      <c r="L329" s="58"/>
      <c r="M329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29" s="107"/>
    </row>
    <row r="330" spans="1:14" x14ac:dyDescent="0.2">
      <c r="A330" s="31">
        <f t="shared" si="4"/>
        <v>304</v>
      </c>
      <c r="B330" s="23"/>
      <c r="C330" s="23"/>
      <c r="D330" s="30"/>
      <c r="E330" s="23"/>
      <c r="F330" s="24"/>
      <c r="G330" s="127"/>
      <c r="H330" s="20"/>
      <c r="I330" s="20"/>
      <c r="J330" s="33">
        <f>SUM(Seznam_dokladu[[#This Row],[Částka bez DPH]:[DPH]])</f>
        <v>0</v>
      </c>
      <c r="K330" s="33"/>
      <c r="L330" s="58"/>
      <c r="M330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30" s="107"/>
    </row>
    <row r="331" spans="1:14" x14ac:dyDescent="0.2">
      <c r="A331" s="31">
        <f t="shared" si="4"/>
        <v>305</v>
      </c>
      <c r="B331" s="23"/>
      <c r="C331" s="23"/>
      <c r="D331" s="30"/>
      <c r="E331" s="23"/>
      <c r="F331" s="24"/>
      <c r="G331" s="127"/>
      <c r="H331" s="20"/>
      <c r="I331" s="20"/>
      <c r="J331" s="33">
        <f>SUM(Seznam_dokladu[[#This Row],[Částka bez DPH]:[DPH]])</f>
        <v>0</v>
      </c>
      <c r="K331" s="33"/>
      <c r="L331" s="58"/>
      <c r="M331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31" s="107"/>
    </row>
    <row r="332" spans="1:14" x14ac:dyDescent="0.2">
      <c r="A332" s="31">
        <f t="shared" si="4"/>
        <v>306</v>
      </c>
      <c r="B332" s="23"/>
      <c r="C332" s="23"/>
      <c r="D332" s="30"/>
      <c r="E332" s="23"/>
      <c r="F332" s="24"/>
      <c r="G332" s="127"/>
      <c r="H332" s="20"/>
      <c r="I332" s="20"/>
      <c r="J332" s="33">
        <f>SUM(Seznam_dokladu[[#This Row],[Částka bez DPH]:[DPH]])</f>
        <v>0</v>
      </c>
      <c r="K332" s="33"/>
      <c r="L332" s="58"/>
      <c r="M332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32" s="107"/>
    </row>
    <row r="333" spans="1:14" x14ac:dyDescent="0.2">
      <c r="A333" s="31">
        <f t="shared" si="4"/>
        <v>307</v>
      </c>
      <c r="B333" s="23"/>
      <c r="C333" s="23"/>
      <c r="D333" s="30"/>
      <c r="E333" s="23"/>
      <c r="F333" s="24"/>
      <c r="G333" s="127"/>
      <c r="H333" s="20"/>
      <c r="I333" s="20"/>
      <c r="J333" s="33">
        <f>SUM(Seznam_dokladu[[#This Row],[Částka bez DPH]:[DPH]])</f>
        <v>0</v>
      </c>
      <c r="K333" s="33"/>
      <c r="L333" s="58"/>
      <c r="M333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33" s="107"/>
    </row>
    <row r="334" spans="1:14" x14ac:dyDescent="0.2">
      <c r="A334" s="31">
        <f t="shared" si="4"/>
        <v>308</v>
      </c>
      <c r="B334" s="23"/>
      <c r="C334" s="23"/>
      <c r="D334" s="30"/>
      <c r="E334" s="23"/>
      <c r="F334" s="24"/>
      <c r="G334" s="127"/>
      <c r="H334" s="20"/>
      <c r="I334" s="20"/>
      <c r="J334" s="33">
        <f>SUM(Seznam_dokladu[[#This Row],[Částka bez DPH]:[DPH]])</f>
        <v>0</v>
      </c>
      <c r="K334" s="33"/>
      <c r="L334" s="58"/>
      <c r="M334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34" s="107"/>
    </row>
    <row r="335" spans="1:14" x14ac:dyDescent="0.2">
      <c r="A335" s="31">
        <f t="shared" si="4"/>
        <v>309</v>
      </c>
      <c r="B335" s="23"/>
      <c r="C335" s="23"/>
      <c r="D335" s="30"/>
      <c r="E335" s="23"/>
      <c r="F335" s="24"/>
      <c r="G335" s="127"/>
      <c r="H335" s="20"/>
      <c r="I335" s="20"/>
      <c r="J335" s="33">
        <f>SUM(Seznam_dokladu[[#This Row],[Částka bez DPH]:[DPH]])</f>
        <v>0</v>
      </c>
      <c r="K335" s="33"/>
      <c r="L335" s="58"/>
      <c r="M335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35" s="107"/>
    </row>
    <row r="336" spans="1:14" x14ac:dyDescent="0.2">
      <c r="A336" s="31">
        <f t="shared" si="4"/>
        <v>310</v>
      </c>
      <c r="B336" s="23"/>
      <c r="C336" s="23"/>
      <c r="D336" s="30"/>
      <c r="E336" s="23"/>
      <c r="F336" s="24"/>
      <c r="G336" s="127"/>
      <c r="H336" s="20"/>
      <c r="I336" s="20"/>
      <c r="J336" s="33">
        <f>SUM(Seznam_dokladu[[#This Row],[Částka bez DPH]:[DPH]])</f>
        <v>0</v>
      </c>
      <c r="K336" s="33"/>
      <c r="L336" s="58"/>
      <c r="M336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36" s="107"/>
    </row>
    <row r="337" spans="1:14" x14ac:dyDescent="0.2">
      <c r="A337" s="31">
        <f t="shared" si="4"/>
        <v>311</v>
      </c>
      <c r="B337" s="23"/>
      <c r="C337" s="23"/>
      <c r="D337" s="30"/>
      <c r="E337" s="23"/>
      <c r="F337" s="24"/>
      <c r="G337" s="127"/>
      <c r="H337" s="20"/>
      <c r="I337" s="20"/>
      <c r="J337" s="33">
        <f>SUM(Seznam_dokladu[[#This Row],[Částka bez DPH]:[DPH]])</f>
        <v>0</v>
      </c>
      <c r="K337" s="33"/>
      <c r="L337" s="58"/>
      <c r="M337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37" s="107"/>
    </row>
    <row r="338" spans="1:14" x14ac:dyDescent="0.2">
      <c r="A338" s="31">
        <f t="shared" si="4"/>
        <v>312</v>
      </c>
      <c r="B338" s="23"/>
      <c r="C338" s="23"/>
      <c r="D338" s="30"/>
      <c r="E338" s="23"/>
      <c r="F338" s="24"/>
      <c r="G338" s="127"/>
      <c r="H338" s="20"/>
      <c r="I338" s="20"/>
      <c r="J338" s="33">
        <f>SUM(Seznam_dokladu[[#This Row],[Částka bez DPH]:[DPH]])</f>
        <v>0</v>
      </c>
      <c r="K338" s="33"/>
      <c r="L338" s="58"/>
      <c r="M338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38" s="107"/>
    </row>
    <row r="339" spans="1:14" x14ac:dyDescent="0.2">
      <c r="A339" s="31">
        <f t="shared" si="4"/>
        <v>313</v>
      </c>
      <c r="B339" s="23"/>
      <c r="C339" s="23"/>
      <c r="D339" s="30"/>
      <c r="E339" s="23"/>
      <c r="F339" s="24"/>
      <c r="G339" s="127"/>
      <c r="H339" s="20"/>
      <c r="I339" s="20"/>
      <c r="J339" s="33">
        <f>SUM(Seznam_dokladu[[#This Row],[Částka bez DPH]:[DPH]])</f>
        <v>0</v>
      </c>
      <c r="K339" s="33"/>
      <c r="L339" s="58"/>
      <c r="M339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39" s="107"/>
    </row>
    <row r="340" spans="1:14" x14ac:dyDescent="0.2">
      <c r="A340" s="31">
        <f t="shared" si="4"/>
        <v>314</v>
      </c>
      <c r="B340" s="23"/>
      <c r="C340" s="23"/>
      <c r="D340" s="30"/>
      <c r="E340" s="23"/>
      <c r="F340" s="24"/>
      <c r="G340" s="127"/>
      <c r="H340" s="20"/>
      <c r="I340" s="20"/>
      <c r="J340" s="33">
        <f>SUM(Seznam_dokladu[[#This Row],[Částka bez DPH]:[DPH]])</f>
        <v>0</v>
      </c>
      <c r="K340" s="33"/>
      <c r="L340" s="58"/>
      <c r="M340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40" s="107"/>
    </row>
    <row r="341" spans="1:14" x14ac:dyDescent="0.2">
      <c r="A341" s="31">
        <f t="shared" si="4"/>
        <v>315</v>
      </c>
      <c r="B341" s="23"/>
      <c r="C341" s="23"/>
      <c r="D341" s="30"/>
      <c r="E341" s="23"/>
      <c r="F341" s="24"/>
      <c r="G341" s="127"/>
      <c r="H341" s="20"/>
      <c r="I341" s="20"/>
      <c r="J341" s="33">
        <f>SUM(Seznam_dokladu[[#This Row],[Částka bez DPH]:[DPH]])</f>
        <v>0</v>
      </c>
      <c r="K341" s="33"/>
      <c r="L341" s="58"/>
      <c r="M341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41" s="107"/>
    </row>
    <row r="342" spans="1:14" x14ac:dyDescent="0.2">
      <c r="A342" s="31">
        <f t="shared" si="4"/>
        <v>316</v>
      </c>
      <c r="B342" s="23"/>
      <c r="C342" s="23"/>
      <c r="D342" s="30"/>
      <c r="E342" s="23"/>
      <c r="F342" s="24"/>
      <c r="G342" s="127"/>
      <c r="H342" s="20"/>
      <c r="I342" s="20"/>
      <c r="J342" s="33">
        <f>SUM(Seznam_dokladu[[#This Row],[Částka bez DPH]:[DPH]])</f>
        <v>0</v>
      </c>
      <c r="K342" s="33"/>
      <c r="L342" s="58"/>
      <c r="M342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42" s="107"/>
    </row>
    <row r="343" spans="1:14" x14ac:dyDescent="0.2">
      <c r="A343" s="31">
        <f t="shared" si="4"/>
        <v>317</v>
      </c>
      <c r="B343" s="23"/>
      <c r="C343" s="23"/>
      <c r="D343" s="30"/>
      <c r="E343" s="23"/>
      <c r="F343" s="24"/>
      <c r="G343" s="127"/>
      <c r="H343" s="20"/>
      <c r="I343" s="20"/>
      <c r="J343" s="33">
        <f>SUM(Seznam_dokladu[[#This Row],[Částka bez DPH]:[DPH]])</f>
        <v>0</v>
      </c>
      <c r="K343" s="33"/>
      <c r="L343" s="58"/>
      <c r="M343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43" s="107"/>
    </row>
    <row r="344" spans="1:14" x14ac:dyDescent="0.2">
      <c r="A344" s="31">
        <f t="shared" si="4"/>
        <v>318</v>
      </c>
      <c r="B344" s="23"/>
      <c r="C344" s="23"/>
      <c r="D344" s="30"/>
      <c r="E344" s="23"/>
      <c r="F344" s="24"/>
      <c r="G344" s="127"/>
      <c r="H344" s="20"/>
      <c r="I344" s="20"/>
      <c r="J344" s="33">
        <f>SUM(Seznam_dokladu[[#This Row],[Částka bez DPH]:[DPH]])</f>
        <v>0</v>
      </c>
      <c r="K344" s="33"/>
      <c r="L344" s="58"/>
      <c r="M344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44" s="107"/>
    </row>
    <row r="345" spans="1:14" x14ac:dyDescent="0.2">
      <c r="A345" s="31">
        <f t="shared" si="4"/>
        <v>319</v>
      </c>
      <c r="B345" s="23"/>
      <c r="C345" s="23"/>
      <c r="D345" s="30"/>
      <c r="E345" s="23"/>
      <c r="F345" s="24"/>
      <c r="G345" s="127"/>
      <c r="H345" s="20"/>
      <c r="I345" s="20"/>
      <c r="J345" s="33">
        <f>SUM(Seznam_dokladu[[#This Row],[Částka bez DPH]:[DPH]])</f>
        <v>0</v>
      </c>
      <c r="K345" s="33"/>
      <c r="L345" s="58"/>
      <c r="M345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45" s="107"/>
    </row>
    <row r="346" spans="1:14" x14ac:dyDescent="0.2">
      <c r="A346" s="31">
        <f t="shared" si="4"/>
        <v>320</v>
      </c>
      <c r="B346" s="23"/>
      <c r="C346" s="23"/>
      <c r="D346" s="30"/>
      <c r="E346" s="23"/>
      <c r="F346" s="24"/>
      <c r="G346" s="127"/>
      <c r="H346" s="20"/>
      <c r="I346" s="20"/>
      <c r="J346" s="33">
        <f>SUM(Seznam_dokladu[[#This Row],[Částka bez DPH]:[DPH]])</f>
        <v>0</v>
      </c>
      <c r="K346" s="33"/>
      <c r="L346" s="58"/>
      <c r="M346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46" s="107"/>
    </row>
    <row r="347" spans="1:14" x14ac:dyDescent="0.2">
      <c r="A347" s="31">
        <f t="shared" ref="A347:A410" si="5">ROW()-26</f>
        <v>321</v>
      </c>
      <c r="B347" s="23"/>
      <c r="C347" s="23"/>
      <c r="D347" s="30"/>
      <c r="E347" s="23"/>
      <c r="F347" s="24"/>
      <c r="G347" s="127"/>
      <c r="H347" s="20"/>
      <c r="I347" s="20"/>
      <c r="J347" s="33">
        <f>SUM(Seznam_dokladu[[#This Row],[Částka bez DPH]:[DPH]])</f>
        <v>0</v>
      </c>
      <c r="K347" s="33"/>
      <c r="L347" s="58"/>
      <c r="M347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47" s="107"/>
    </row>
    <row r="348" spans="1:14" x14ac:dyDescent="0.2">
      <c r="A348" s="31">
        <f t="shared" si="5"/>
        <v>322</v>
      </c>
      <c r="B348" s="23"/>
      <c r="C348" s="23"/>
      <c r="D348" s="30"/>
      <c r="E348" s="23"/>
      <c r="F348" s="24"/>
      <c r="G348" s="127"/>
      <c r="H348" s="20"/>
      <c r="I348" s="20"/>
      <c r="J348" s="33">
        <f>SUM(Seznam_dokladu[[#This Row],[Částka bez DPH]:[DPH]])</f>
        <v>0</v>
      </c>
      <c r="K348" s="33"/>
      <c r="L348" s="58"/>
      <c r="M348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48" s="107"/>
    </row>
    <row r="349" spans="1:14" x14ac:dyDescent="0.2">
      <c r="A349" s="31">
        <f t="shared" si="5"/>
        <v>323</v>
      </c>
      <c r="B349" s="23"/>
      <c r="C349" s="23"/>
      <c r="D349" s="30"/>
      <c r="E349" s="23"/>
      <c r="F349" s="24"/>
      <c r="G349" s="127"/>
      <c r="H349" s="20"/>
      <c r="I349" s="20"/>
      <c r="J349" s="33">
        <f>SUM(Seznam_dokladu[[#This Row],[Částka bez DPH]:[DPH]])</f>
        <v>0</v>
      </c>
      <c r="K349" s="33"/>
      <c r="L349" s="58"/>
      <c r="M349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49" s="107"/>
    </row>
    <row r="350" spans="1:14" x14ac:dyDescent="0.2">
      <c r="A350" s="31">
        <f t="shared" si="5"/>
        <v>324</v>
      </c>
      <c r="B350" s="23"/>
      <c r="C350" s="23"/>
      <c r="D350" s="30"/>
      <c r="E350" s="23"/>
      <c r="F350" s="24"/>
      <c r="G350" s="127"/>
      <c r="H350" s="20"/>
      <c r="I350" s="20"/>
      <c r="J350" s="33">
        <f>SUM(Seznam_dokladu[[#This Row],[Částka bez DPH]:[DPH]])</f>
        <v>0</v>
      </c>
      <c r="K350" s="33"/>
      <c r="L350" s="58"/>
      <c r="M350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50" s="107"/>
    </row>
    <row r="351" spans="1:14" x14ac:dyDescent="0.2">
      <c r="A351" s="31">
        <f t="shared" si="5"/>
        <v>325</v>
      </c>
      <c r="B351" s="23"/>
      <c r="C351" s="23"/>
      <c r="D351" s="30"/>
      <c r="E351" s="23"/>
      <c r="F351" s="24"/>
      <c r="G351" s="127"/>
      <c r="H351" s="20"/>
      <c r="I351" s="20"/>
      <c r="J351" s="33">
        <f>SUM(Seznam_dokladu[[#This Row],[Částka bez DPH]:[DPH]])</f>
        <v>0</v>
      </c>
      <c r="K351" s="33"/>
      <c r="L351" s="58"/>
      <c r="M351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51" s="107"/>
    </row>
    <row r="352" spans="1:14" x14ac:dyDescent="0.2">
      <c r="A352" s="31">
        <f t="shared" si="5"/>
        <v>326</v>
      </c>
      <c r="B352" s="23"/>
      <c r="C352" s="23"/>
      <c r="D352" s="30"/>
      <c r="E352" s="23"/>
      <c r="F352" s="24"/>
      <c r="G352" s="127"/>
      <c r="H352" s="20"/>
      <c r="I352" s="20"/>
      <c r="J352" s="33">
        <f>SUM(Seznam_dokladu[[#This Row],[Částka bez DPH]:[DPH]])</f>
        <v>0</v>
      </c>
      <c r="K352" s="33"/>
      <c r="L352" s="58"/>
      <c r="M352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52" s="107"/>
    </row>
    <row r="353" spans="1:14" x14ac:dyDescent="0.2">
      <c r="A353" s="31">
        <f t="shared" si="5"/>
        <v>327</v>
      </c>
      <c r="B353" s="23"/>
      <c r="C353" s="23"/>
      <c r="D353" s="30"/>
      <c r="E353" s="23"/>
      <c r="F353" s="24"/>
      <c r="G353" s="127"/>
      <c r="H353" s="20"/>
      <c r="I353" s="20"/>
      <c r="J353" s="33">
        <f>SUM(Seznam_dokladu[[#This Row],[Částka bez DPH]:[DPH]])</f>
        <v>0</v>
      </c>
      <c r="K353" s="33"/>
      <c r="L353" s="58"/>
      <c r="M353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53" s="107"/>
    </row>
    <row r="354" spans="1:14" x14ac:dyDescent="0.2">
      <c r="A354" s="31">
        <f t="shared" si="5"/>
        <v>328</v>
      </c>
      <c r="B354" s="23"/>
      <c r="C354" s="23"/>
      <c r="D354" s="30"/>
      <c r="E354" s="23"/>
      <c r="F354" s="24"/>
      <c r="G354" s="127"/>
      <c r="H354" s="20"/>
      <c r="I354" s="20"/>
      <c r="J354" s="33">
        <f>SUM(Seznam_dokladu[[#This Row],[Částka bez DPH]:[DPH]])</f>
        <v>0</v>
      </c>
      <c r="K354" s="33"/>
      <c r="L354" s="58"/>
      <c r="M354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54" s="107"/>
    </row>
    <row r="355" spans="1:14" x14ac:dyDescent="0.2">
      <c r="A355" s="31">
        <f t="shared" si="5"/>
        <v>329</v>
      </c>
      <c r="B355" s="23"/>
      <c r="C355" s="23"/>
      <c r="D355" s="30"/>
      <c r="E355" s="23"/>
      <c r="F355" s="24"/>
      <c r="G355" s="127"/>
      <c r="H355" s="20"/>
      <c r="I355" s="20"/>
      <c r="J355" s="33">
        <f>SUM(Seznam_dokladu[[#This Row],[Částka bez DPH]:[DPH]])</f>
        <v>0</v>
      </c>
      <c r="K355" s="33"/>
      <c r="L355" s="58"/>
      <c r="M355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55" s="107"/>
    </row>
    <row r="356" spans="1:14" x14ac:dyDescent="0.2">
      <c r="A356" s="31">
        <f t="shared" si="5"/>
        <v>330</v>
      </c>
      <c r="B356" s="23"/>
      <c r="C356" s="23"/>
      <c r="D356" s="30"/>
      <c r="E356" s="23"/>
      <c r="F356" s="24"/>
      <c r="G356" s="127"/>
      <c r="H356" s="20"/>
      <c r="I356" s="20"/>
      <c r="J356" s="33">
        <f>SUM(Seznam_dokladu[[#This Row],[Částka bez DPH]:[DPH]])</f>
        <v>0</v>
      </c>
      <c r="K356" s="33"/>
      <c r="L356" s="58"/>
      <c r="M356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56" s="107"/>
    </row>
    <row r="357" spans="1:14" x14ac:dyDescent="0.2">
      <c r="A357" s="31">
        <f t="shared" si="5"/>
        <v>331</v>
      </c>
      <c r="B357" s="23"/>
      <c r="C357" s="23"/>
      <c r="D357" s="30"/>
      <c r="E357" s="23"/>
      <c r="F357" s="24"/>
      <c r="G357" s="127"/>
      <c r="H357" s="20"/>
      <c r="I357" s="20"/>
      <c r="J357" s="33">
        <f>SUM(Seznam_dokladu[[#This Row],[Částka bez DPH]:[DPH]])</f>
        <v>0</v>
      </c>
      <c r="K357" s="33"/>
      <c r="L357" s="58"/>
      <c r="M357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57" s="107"/>
    </row>
    <row r="358" spans="1:14" x14ac:dyDescent="0.2">
      <c r="A358" s="31">
        <f t="shared" si="5"/>
        <v>332</v>
      </c>
      <c r="B358" s="23"/>
      <c r="C358" s="23"/>
      <c r="D358" s="30"/>
      <c r="E358" s="23"/>
      <c r="F358" s="24"/>
      <c r="G358" s="127"/>
      <c r="H358" s="20"/>
      <c r="I358" s="20"/>
      <c r="J358" s="33">
        <f>SUM(Seznam_dokladu[[#This Row],[Částka bez DPH]:[DPH]])</f>
        <v>0</v>
      </c>
      <c r="K358" s="33"/>
      <c r="L358" s="58"/>
      <c r="M358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58" s="107"/>
    </row>
    <row r="359" spans="1:14" x14ac:dyDescent="0.2">
      <c r="A359" s="31">
        <f t="shared" si="5"/>
        <v>333</v>
      </c>
      <c r="B359" s="23"/>
      <c r="C359" s="23"/>
      <c r="D359" s="30"/>
      <c r="E359" s="23"/>
      <c r="F359" s="24"/>
      <c r="G359" s="127"/>
      <c r="H359" s="20"/>
      <c r="I359" s="20"/>
      <c r="J359" s="33">
        <f>SUM(Seznam_dokladu[[#This Row],[Částka bez DPH]:[DPH]])</f>
        <v>0</v>
      </c>
      <c r="K359" s="33"/>
      <c r="L359" s="58"/>
      <c r="M359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59" s="107"/>
    </row>
    <row r="360" spans="1:14" x14ac:dyDescent="0.2">
      <c r="A360" s="31">
        <f t="shared" si="5"/>
        <v>334</v>
      </c>
      <c r="B360" s="23"/>
      <c r="C360" s="23"/>
      <c r="D360" s="30"/>
      <c r="E360" s="23"/>
      <c r="F360" s="24"/>
      <c r="G360" s="127"/>
      <c r="H360" s="20"/>
      <c r="I360" s="20"/>
      <c r="J360" s="33">
        <f>SUM(Seznam_dokladu[[#This Row],[Částka bez DPH]:[DPH]])</f>
        <v>0</v>
      </c>
      <c r="K360" s="33"/>
      <c r="L360" s="58"/>
      <c r="M360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60" s="107"/>
    </row>
    <row r="361" spans="1:14" x14ac:dyDescent="0.2">
      <c r="A361" s="31">
        <f t="shared" si="5"/>
        <v>335</v>
      </c>
      <c r="B361" s="23"/>
      <c r="C361" s="23"/>
      <c r="D361" s="30"/>
      <c r="E361" s="23"/>
      <c r="F361" s="24"/>
      <c r="G361" s="127"/>
      <c r="H361" s="20"/>
      <c r="I361" s="20"/>
      <c r="J361" s="33">
        <f>SUM(Seznam_dokladu[[#This Row],[Částka bez DPH]:[DPH]])</f>
        <v>0</v>
      </c>
      <c r="K361" s="33"/>
      <c r="L361" s="58"/>
      <c r="M361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61" s="107"/>
    </row>
    <row r="362" spans="1:14" x14ac:dyDescent="0.2">
      <c r="A362" s="31">
        <f t="shared" si="5"/>
        <v>336</v>
      </c>
      <c r="B362" s="23"/>
      <c r="C362" s="23"/>
      <c r="D362" s="30"/>
      <c r="E362" s="23"/>
      <c r="F362" s="24"/>
      <c r="G362" s="127"/>
      <c r="H362" s="20"/>
      <c r="I362" s="20"/>
      <c r="J362" s="33">
        <f>SUM(Seznam_dokladu[[#This Row],[Částka bez DPH]:[DPH]])</f>
        <v>0</v>
      </c>
      <c r="K362" s="33"/>
      <c r="L362" s="58"/>
      <c r="M362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62" s="107"/>
    </row>
    <row r="363" spans="1:14" x14ac:dyDescent="0.2">
      <c r="A363" s="31">
        <f t="shared" si="5"/>
        <v>337</v>
      </c>
      <c r="B363" s="23"/>
      <c r="C363" s="23"/>
      <c r="D363" s="30"/>
      <c r="E363" s="23"/>
      <c r="F363" s="24"/>
      <c r="G363" s="127"/>
      <c r="H363" s="20"/>
      <c r="I363" s="20"/>
      <c r="J363" s="33">
        <f>SUM(Seznam_dokladu[[#This Row],[Částka bez DPH]:[DPH]])</f>
        <v>0</v>
      </c>
      <c r="K363" s="33"/>
      <c r="L363" s="58"/>
      <c r="M363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63" s="107"/>
    </row>
    <row r="364" spans="1:14" x14ac:dyDescent="0.2">
      <c r="A364" s="31">
        <f t="shared" si="5"/>
        <v>338</v>
      </c>
      <c r="B364" s="23"/>
      <c r="C364" s="23"/>
      <c r="D364" s="30"/>
      <c r="E364" s="23"/>
      <c r="F364" s="24"/>
      <c r="G364" s="127"/>
      <c r="H364" s="20"/>
      <c r="I364" s="20"/>
      <c r="J364" s="33">
        <f>SUM(Seznam_dokladu[[#This Row],[Částka bez DPH]:[DPH]])</f>
        <v>0</v>
      </c>
      <c r="K364" s="33"/>
      <c r="L364" s="58"/>
      <c r="M364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64" s="107"/>
    </row>
    <row r="365" spans="1:14" x14ac:dyDescent="0.2">
      <c r="A365" s="31">
        <f t="shared" si="5"/>
        <v>339</v>
      </c>
      <c r="B365" s="23"/>
      <c r="C365" s="23"/>
      <c r="D365" s="30"/>
      <c r="E365" s="23"/>
      <c r="F365" s="24"/>
      <c r="G365" s="127"/>
      <c r="H365" s="20"/>
      <c r="I365" s="20"/>
      <c r="J365" s="33">
        <f>SUM(Seznam_dokladu[[#This Row],[Částka bez DPH]:[DPH]])</f>
        <v>0</v>
      </c>
      <c r="K365" s="33"/>
      <c r="L365" s="58"/>
      <c r="M365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65" s="107"/>
    </row>
    <row r="366" spans="1:14" x14ac:dyDescent="0.2">
      <c r="A366" s="31">
        <f t="shared" si="5"/>
        <v>340</v>
      </c>
      <c r="B366" s="23"/>
      <c r="C366" s="23"/>
      <c r="D366" s="30"/>
      <c r="E366" s="23"/>
      <c r="F366" s="24"/>
      <c r="G366" s="127"/>
      <c r="H366" s="20"/>
      <c r="I366" s="20"/>
      <c r="J366" s="33">
        <f>SUM(Seznam_dokladu[[#This Row],[Částka bez DPH]:[DPH]])</f>
        <v>0</v>
      </c>
      <c r="K366" s="33"/>
      <c r="L366" s="58"/>
      <c r="M366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66" s="107"/>
    </row>
    <row r="367" spans="1:14" x14ac:dyDescent="0.2">
      <c r="A367" s="31">
        <f t="shared" si="5"/>
        <v>341</v>
      </c>
      <c r="B367" s="23"/>
      <c r="C367" s="23"/>
      <c r="D367" s="30"/>
      <c r="E367" s="23"/>
      <c r="F367" s="24"/>
      <c r="G367" s="127"/>
      <c r="H367" s="20"/>
      <c r="I367" s="20"/>
      <c r="J367" s="33">
        <f>SUM(Seznam_dokladu[[#This Row],[Částka bez DPH]:[DPH]])</f>
        <v>0</v>
      </c>
      <c r="K367" s="33"/>
      <c r="L367" s="58"/>
      <c r="M367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67" s="107"/>
    </row>
    <row r="368" spans="1:14" x14ac:dyDescent="0.2">
      <c r="A368" s="31">
        <f t="shared" si="5"/>
        <v>342</v>
      </c>
      <c r="B368" s="23"/>
      <c r="C368" s="23"/>
      <c r="D368" s="30"/>
      <c r="E368" s="23"/>
      <c r="F368" s="24"/>
      <c r="G368" s="127"/>
      <c r="H368" s="20"/>
      <c r="I368" s="20"/>
      <c r="J368" s="33">
        <f>SUM(Seznam_dokladu[[#This Row],[Částka bez DPH]:[DPH]])</f>
        <v>0</v>
      </c>
      <c r="K368" s="33"/>
      <c r="L368" s="58"/>
      <c r="M368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68" s="107"/>
    </row>
    <row r="369" spans="1:14" x14ac:dyDescent="0.2">
      <c r="A369" s="31">
        <f t="shared" si="5"/>
        <v>343</v>
      </c>
      <c r="B369" s="23"/>
      <c r="C369" s="23"/>
      <c r="D369" s="30"/>
      <c r="E369" s="23"/>
      <c r="F369" s="24"/>
      <c r="G369" s="127"/>
      <c r="H369" s="20"/>
      <c r="I369" s="20"/>
      <c r="J369" s="33">
        <f>SUM(Seznam_dokladu[[#This Row],[Částka bez DPH]:[DPH]])</f>
        <v>0</v>
      </c>
      <c r="K369" s="33"/>
      <c r="L369" s="58"/>
      <c r="M369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69" s="107"/>
    </row>
    <row r="370" spans="1:14" x14ac:dyDescent="0.2">
      <c r="A370" s="31">
        <f t="shared" si="5"/>
        <v>344</v>
      </c>
      <c r="B370" s="23"/>
      <c r="C370" s="23"/>
      <c r="D370" s="30"/>
      <c r="E370" s="23"/>
      <c r="F370" s="24"/>
      <c r="G370" s="127"/>
      <c r="H370" s="20"/>
      <c r="I370" s="20"/>
      <c r="J370" s="33">
        <f>SUM(Seznam_dokladu[[#This Row],[Částka bez DPH]:[DPH]])</f>
        <v>0</v>
      </c>
      <c r="K370" s="33"/>
      <c r="L370" s="58"/>
      <c r="M370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70" s="107"/>
    </row>
    <row r="371" spans="1:14" x14ac:dyDescent="0.2">
      <c r="A371" s="31">
        <f t="shared" si="5"/>
        <v>345</v>
      </c>
      <c r="B371" s="23"/>
      <c r="C371" s="23"/>
      <c r="D371" s="30"/>
      <c r="E371" s="23"/>
      <c r="F371" s="24"/>
      <c r="G371" s="127"/>
      <c r="H371" s="20"/>
      <c r="I371" s="20"/>
      <c r="J371" s="33">
        <f>SUM(Seznam_dokladu[[#This Row],[Částka bez DPH]:[DPH]])</f>
        <v>0</v>
      </c>
      <c r="K371" s="33"/>
      <c r="L371" s="58"/>
      <c r="M371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71" s="107"/>
    </row>
    <row r="372" spans="1:14" x14ac:dyDescent="0.2">
      <c r="A372" s="31">
        <f t="shared" si="5"/>
        <v>346</v>
      </c>
      <c r="B372" s="23"/>
      <c r="C372" s="23"/>
      <c r="D372" s="30"/>
      <c r="E372" s="23"/>
      <c r="F372" s="24"/>
      <c r="G372" s="127"/>
      <c r="H372" s="20"/>
      <c r="I372" s="20"/>
      <c r="J372" s="33">
        <f>SUM(Seznam_dokladu[[#This Row],[Částka bez DPH]:[DPH]])</f>
        <v>0</v>
      </c>
      <c r="K372" s="33"/>
      <c r="L372" s="58"/>
      <c r="M372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72" s="107"/>
    </row>
    <row r="373" spans="1:14" x14ac:dyDescent="0.2">
      <c r="A373" s="31">
        <f t="shared" si="5"/>
        <v>347</v>
      </c>
      <c r="B373" s="23"/>
      <c r="C373" s="23"/>
      <c r="D373" s="30"/>
      <c r="E373" s="23"/>
      <c r="F373" s="24"/>
      <c r="G373" s="127"/>
      <c r="H373" s="20"/>
      <c r="I373" s="20"/>
      <c r="J373" s="33">
        <f>SUM(Seznam_dokladu[[#This Row],[Částka bez DPH]:[DPH]])</f>
        <v>0</v>
      </c>
      <c r="K373" s="33"/>
      <c r="L373" s="58"/>
      <c r="M373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73" s="107"/>
    </row>
    <row r="374" spans="1:14" x14ac:dyDescent="0.2">
      <c r="A374" s="31">
        <f t="shared" si="5"/>
        <v>348</v>
      </c>
      <c r="B374" s="23"/>
      <c r="C374" s="23"/>
      <c r="D374" s="30"/>
      <c r="E374" s="23"/>
      <c r="F374" s="24"/>
      <c r="G374" s="127"/>
      <c r="H374" s="20"/>
      <c r="I374" s="20"/>
      <c r="J374" s="33">
        <f>SUM(Seznam_dokladu[[#This Row],[Částka bez DPH]:[DPH]])</f>
        <v>0</v>
      </c>
      <c r="K374" s="33"/>
      <c r="L374" s="58"/>
      <c r="M374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74" s="107"/>
    </row>
    <row r="375" spans="1:14" x14ac:dyDescent="0.2">
      <c r="A375" s="31">
        <f t="shared" si="5"/>
        <v>349</v>
      </c>
      <c r="B375" s="23"/>
      <c r="C375" s="23"/>
      <c r="D375" s="30"/>
      <c r="E375" s="23"/>
      <c r="F375" s="24"/>
      <c r="G375" s="127"/>
      <c r="H375" s="20"/>
      <c r="I375" s="20"/>
      <c r="J375" s="33">
        <f>SUM(Seznam_dokladu[[#This Row],[Částka bez DPH]:[DPH]])</f>
        <v>0</v>
      </c>
      <c r="K375" s="33"/>
      <c r="L375" s="58"/>
      <c r="M375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75" s="107"/>
    </row>
    <row r="376" spans="1:14" x14ac:dyDescent="0.2">
      <c r="A376" s="31">
        <f t="shared" si="5"/>
        <v>350</v>
      </c>
      <c r="B376" s="23"/>
      <c r="C376" s="23"/>
      <c r="D376" s="30"/>
      <c r="E376" s="23"/>
      <c r="F376" s="24"/>
      <c r="G376" s="127"/>
      <c r="H376" s="20"/>
      <c r="I376" s="20"/>
      <c r="J376" s="33">
        <f>SUM(Seznam_dokladu[[#This Row],[Částka bez DPH]:[DPH]])</f>
        <v>0</v>
      </c>
      <c r="K376" s="33"/>
      <c r="L376" s="58"/>
      <c r="M376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76" s="107"/>
    </row>
    <row r="377" spans="1:14" x14ac:dyDescent="0.2">
      <c r="A377" s="31">
        <f t="shared" si="5"/>
        <v>351</v>
      </c>
      <c r="B377" s="23"/>
      <c r="C377" s="23"/>
      <c r="D377" s="30"/>
      <c r="E377" s="23"/>
      <c r="F377" s="24"/>
      <c r="G377" s="127"/>
      <c r="H377" s="20"/>
      <c r="I377" s="20"/>
      <c r="J377" s="33">
        <f>SUM(Seznam_dokladu[[#This Row],[Částka bez DPH]:[DPH]])</f>
        <v>0</v>
      </c>
      <c r="K377" s="33"/>
      <c r="L377" s="58"/>
      <c r="M377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77" s="107"/>
    </row>
    <row r="378" spans="1:14" x14ac:dyDescent="0.2">
      <c r="A378" s="31">
        <f t="shared" si="5"/>
        <v>352</v>
      </c>
      <c r="B378" s="23"/>
      <c r="C378" s="23"/>
      <c r="D378" s="30"/>
      <c r="E378" s="23"/>
      <c r="F378" s="24"/>
      <c r="G378" s="127"/>
      <c r="H378" s="20"/>
      <c r="I378" s="20"/>
      <c r="J378" s="33">
        <f>SUM(Seznam_dokladu[[#This Row],[Částka bez DPH]:[DPH]])</f>
        <v>0</v>
      </c>
      <c r="K378" s="33"/>
      <c r="L378" s="58"/>
      <c r="M378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78" s="107"/>
    </row>
    <row r="379" spans="1:14" x14ac:dyDescent="0.2">
      <c r="A379" s="31">
        <f t="shared" si="5"/>
        <v>353</v>
      </c>
      <c r="B379" s="23"/>
      <c r="C379" s="23"/>
      <c r="D379" s="30"/>
      <c r="E379" s="23"/>
      <c r="F379" s="24"/>
      <c r="G379" s="127"/>
      <c r="H379" s="20"/>
      <c r="I379" s="20"/>
      <c r="J379" s="33">
        <f>SUM(Seznam_dokladu[[#This Row],[Částka bez DPH]:[DPH]])</f>
        <v>0</v>
      </c>
      <c r="K379" s="33"/>
      <c r="L379" s="58"/>
      <c r="M379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79" s="107"/>
    </row>
    <row r="380" spans="1:14" x14ac:dyDescent="0.2">
      <c r="A380" s="31">
        <f t="shared" si="5"/>
        <v>354</v>
      </c>
      <c r="B380" s="23"/>
      <c r="C380" s="23"/>
      <c r="D380" s="30"/>
      <c r="E380" s="23"/>
      <c r="F380" s="24"/>
      <c r="G380" s="127"/>
      <c r="H380" s="20"/>
      <c r="I380" s="20"/>
      <c r="J380" s="33">
        <f>SUM(Seznam_dokladu[[#This Row],[Částka bez DPH]:[DPH]])</f>
        <v>0</v>
      </c>
      <c r="K380" s="33"/>
      <c r="L380" s="58"/>
      <c r="M380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80" s="107"/>
    </row>
    <row r="381" spans="1:14" x14ac:dyDescent="0.2">
      <c r="A381" s="31">
        <f t="shared" si="5"/>
        <v>355</v>
      </c>
      <c r="B381" s="23"/>
      <c r="C381" s="23"/>
      <c r="D381" s="30"/>
      <c r="E381" s="23"/>
      <c r="F381" s="24"/>
      <c r="G381" s="127"/>
      <c r="H381" s="20"/>
      <c r="I381" s="20"/>
      <c r="J381" s="33">
        <f>SUM(Seznam_dokladu[[#This Row],[Částka bez DPH]:[DPH]])</f>
        <v>0</v>
      </c>
      <c r="K381" s="33"/>
      <c r="L381" s="58"/>
      <c r="M381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81" s="107"/>
    </row>
    <row r="382" spans="1:14" x14ac:dyDescent="0.2">
      <c r="A382" s="31">
        <f t="shared" si="5"/>
        <v>356</v>
      </c>
      <c r="B382" s="23"/>
      <c r="C382" s="23"/>
      <c r="D382" s="30"/>
      <c r="E382" s="23"/>
      <c r="F382" s="24"/>
      <c r="G382" s="127"/>
      <c r="H382" s="20"/>
      <c r="I382" s="20"/>
      <c r="J382" s="33">
        <f>SUM(Seznam_dokladu[[#This Row],[Částka bez DPH]:[DPH]])</f>
        <v>0</v>
      </c>
      <c r="K382" s="33"/>
      <c r="L382" s="58"/>
      <c r="M382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82" s="107"/>
    </row>
    <row r="383" spans="1:14" x14ac:dyDescent="0.2">
      <c r="A383" s="31">
        <f t="shared" si="5"/>
        <v>357</v>
      </c>
      <c r="B383" s="23"/>
      <c r="C383" s="23"/>
      <c r="D383" s="30"/>
      <c r="E383" s="23"/>
      <c r="F383" s="24"/>
      <c r="G383" s="127"/>
      <c r="H383" s="20"/>
      <c r="I383" s="20"/>
      <c r="J383" s="33">
        <f>SUM(Seznam_dokladu[[#This Row],[Částka bez DPH]:[DPH]])</f>
        <v>0</v>
      </c>
      <c r="K383" s="33"/>
      <c r="L383" s="58"/>
      <c r="M383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83" s="107"/>
    </row>
    <row r="384" spans="1:14" x14ac:dyDescent="0.2">
      <c r="A384" s="31">
        <f t="shared" si="5"/>
        <v>358</v>
      </c>
      <c r="B384" s="23"/>
      <c r="C384" s="23"/>
      <c r="D384" s="30"/>
      <c r="E384" s="23"/>
      <c r="F384" s="24"/>
      <c r="G384" s="127"/>
      <c r="H384" s="20"/>
      <c r="I384" s="20"/>
      <c r="J384" s="33">
        <f>SUM(Seznam_dokladu[[#This Row],[Částka bez DPH]:[DPH]])</f>
        <v>0</v>
      </c>
      <c r="K384" s="33"/>
      <c r="L384" s="58"/>
      <c r="M384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84" s="107"/>
    </row>
    <row r="385" spans="1:14" x14ac:dyDescent="0.2">
      <c r="A385" s="31">
        <f t="shared" si="5"/>
        <v>359</v>
      </c>
      <c r="B385" s="23"/>
      <c r="C385" s="23"/>
      <c r="D385" s="30"/>
      <c r="E385" s="23"/>
      <c r="F385" s="24"/>
      <c r="G385" s="127"/>
      <c r="H385" s="20"/>
      <c r="I385" s="20"/>
      <c r="J385" s="33">
        <f>SUM(Seznam_dokladu[[#This Row],[Částka bez DPH]:[DPH]])</f>
        <v>0</v>
      </c>
      <c r="K385" s="33"/>
      <c r="L385" s="58"/>
      <c r="M385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85" s="107"/>
    </row>
    <row r="386" spans="1:14" x14ac:dyDescent="0.2">
      <c r="A386" s="31">
        <f t="shared" si="5"/>
        <v>360</v>
      </c>
      <c r="B386" s="23"/>
      <c r="C386" s="23"/>
      <c r="D386" s="30"/>
      <c r="E386" s="23"/>
      <c r="F386" s="24"/>
      <c r="G386" s="127"/>
      <c r="H386" s="20"/>
      <c r="I386" s="20"/>
      <c r="J386" s="33">
        <f>SUM(Seznam_dokladu[[#This Row],[Částka bez DPH]:[DPH]])</f>
        <v>0</v>
      </c>
      <c r="K386" s="33"/>
      <c r="L386" s="58"/>
      <c r="M386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86" s="107"/>
    </row>
    <row r="387" spans="1:14" x14ac:dyDescent="0.2">
      <c r="A387" s="31">
        <f t="shared" si="5"/>
        <v>361</v>
      </c>
      <c r="B387" s="23"/>
      <c r="C387" s="23"/>
      <c r="D387" s="30"/>
      <c r="E387" s="23"/>
      <c r="F387" s="24"/>
      <c r="G387" s="127"/>
      <c r="H387" s="20"/>
      <c r="I387" s="20"/>
      <c r="J387" s="33">
        <f>SUM(Seznam_dokladu[[#This Row],[Částka bez DPH]:[DPH]])</f>
        <v>0</v>
      </c>
      <c r="K387" s="33"/>
      <c r="L387" s="58"/>
      <c r="M387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87" s="107"/>
    </row>
    <row r="388" spans="1:14" x14ac:dyDescent="0.2">
      <c r="A388" s="31">
        <f t="shared" si="5"/>
        <v>362</v>
      </c>
      <c r="B388" s="23"/>
      <c r="C388" s="23"/>
      <c r="D388" s="30"/>
      <c r="E388" s="23"/>
      <c r="F388" s="24"/>
      <c r="G388" s="127"/>
      <c r="H388" s="20"/>
      <c r="I388" s="20"/>
      <c r="J388" s="33">
        <f>SUM(Seznam_dokladu[[#This Row],[Částka bez DPH]:[DPH]])</f>
        <v>0</v>
      </c>
      <c r="K388" s="33"/>
      <c r="L388" s="58"/>
      <c r="M388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88" s="107"/>
    </row>
    <row r="389" spans="1:14" x14ac:dyDescent="0.2">
      <c r="A389" s="31">
        <f t="shared" si="5"/>
        <v>363</v>
      </c>
      <c r="B389" s="23"/>
      <c r="C389" s="23"/>
      <c r="D389" s="30"/>
      <c r="E389" s="23"/>
      <c r="F389" s="24"/>
      <c r="G389" s="127"/>
      <c r="H389" s="20"/>
      <c r="I389" s="20"/>
      <c r="J389" s="33">
        <f>SUM(Seznam_dokladu[[#This Row],[Částka bez DPH]:[DPH]])</f>
        <v>0</v>
      </c>
      <c r="K389" s="33"/>
      <c r="L389" s="58"/>
      <c r="M389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89" s="107"/>
    </row>
    <row r="390" spans="1:14" x14ac:dyDescent="0.2">
      <c r="A390" s="31">
        <f t="shared" si="5"/>
        <v>364</v>
      </c>
      <c r="B390" s="23"/>
      <c r="C390" s="23"/>
      <c r="D390" s="30"/>
      <c r="E390" s="23"/>
      <c r="F390" s="24"/>
      <c r="G390" s="127"/>
      <c r="H390" s="20"/>
      <c r="I390" s="20"/>
      <c r="J390" s="33">
        <f>SUM(Seznam_dokladu[[#This Row],[Částka bez DPH]:[DPH]])</f>
        <v>0</v>
      </c>
      <c r="K390" s="33"/>
      <c r="L390" s="58"/>
      <c r="M390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90" s="107"/>
    </row>
    <row r="391" spans="1:14" x14ac:dyDescent="0.2">
      <c r="A391" s="31">
        <f t="shared" si="5"/>
        <v>365</v>
      </c>
      <c r="B391" s="23"/>
      <c r="C391" s="23"/>
      <c r="D391" s="30"/>
      <c r="E391" s="23"/>
      <c r="F391" s="24"/>
      <c r="G391" s="127"/>
      <c r="H391" s="20"/>
      <c r="I391" s="20"/>
      <c r="J391" s="33">
        <f>SUM(Seznam_dokladu[[#This Row],[Částka bez DPH]:[DPH]])</f>
        <v>0</v>
      </c>
      <c r="K391" s="33"/>
      <c r="L391" s="58"/>
      <c r="M391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91" s="107"/>
    </row>
    <row r="392" spans="1:14" x14ac:dyDescent="0.2">
      <c r="A392" s="31">
        <f t="shared" si="5"/>
        <v>366</v>
      </c>
      <c r="B392" s="23"/>
      <c r="C392" s="23"/>
      <c r="D392" s="30"/>
      <c r="E392" s="23"/>
      <c r="F392" s="24"/>
      <c r="G392" s="127"/>
      <c r="H392" s="20"/>
      <c r="I392" s="20"/>
      <c r="J392" s="33">
        <f>SUM(Seznam_dokladu[[#This Row],[Částka bez DPH]:[DPH]])</f>
        <v>0</v>
      </c>
      <c r="K392" s="33"/>
      <c r="L392" s="58"/>
      <c r="M392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92" s="107"/>
    </row>
    <row r="393" spans="1:14" x14ac:dyDescent="0.2">
      <c r="A393" s="31">
        <f t="shared" si="5"/>
        <v>367</v>
      </c>
      <c r="B393" s="23"/>
      <c r="C393" s="23"/>
      <c r="D393" s="30"/>
      <c r="E393" s="23"/>
      <c r="F393" s="24"/>
      <c r="G393" s="127"/>
      <c r="H393" s="20"/>
      <c r="I393" s="20"/>
      <c r="J393" s="33">
        <f>SUM(Seznam_dokladu[[#This Row],[Částka bez DPH]:[DPH]])</f>
        <v>0</v>
      </c>
      <c r="K393" s="33"/>
      <c r="L393" s="58"/>
      <c r="M393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93" s="107"/>
    </row>
    <row r="394" spans="1:14" x14ac:dyDescent="0.2">
      <c r="A394" s="31">
        <f t="shared" si="5"/>
        <v>368</v>
      </c>
      <c r="B394" s="23"/>
      <c r="C394" s="23"/>
      <c r="D394" s="30"/>
      <c r="E394" s="23"/>
      <c r="F394" s="24"/>
      <c r="G394" s="127"/>
      <c r="H394" s="20"/>
      <c r="I394" s="20"/>
      <c r="J394" s="33">
        <f>SUM(Seznam_dokladu[[#This Row],[Částka bez DPH]:[DPH]])</f>
        <v>0</v>
      </c>
      <c r="K394" s="33"/>
      <c r="L394" s="58"/>
      <c r="M394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94" s="107"/>
    </row>
    <row r="395" spans="1:14" x14ac:dyDescent="0.2">
      <c r="A395" s="31">
        <f t="shared" si="5"/>
        <v>369</v>
      </c>
      <c r="B395" s="23"/>
      <c r="C395" s="23"/>
      <c r="D395" s="30"/>
      <c r="E395" s="23"/>
      <c r="F395" s="24"/>
      <c r="G395" s="127"/>
      <c r="H395" s="20"/>
      <c r="I395" s="20"/>
      <c r="J395" s="33">
        <f>SUM(Seznam_dokladu[[#This Row],[Částka bez DPH]:[DPH]])</f>
        <v>0</v>
      </c>
      <c r="K395" s="33"/>
      <c r="L395" s="58"/>
      <c r="M395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95" s="107"/>
    </row>
    <row r="396" spans="1:14" x14ac:dyDescent="0.2">
      <c r="A396" s="31">
        <f t="shared" si="5"/>
        <v>370</v>
      </c>
      <c r="B396" s="23"/>
      <c r="C396" s="23"/>
      <c r="D396" s="30"/>
      <c r="E396" s="23"/>
      <c r="F396" s="24"/>
      <c r="G396" s="127"/>
      <c r="H396" s="20"/>
      <c r="I396" s="20"/>
      <c r="J396" s="33">
        <f>SUM(Seznam_dokladu[[#This Row],[Částka bez DPH]:[DPH]])</f>
        <v>0</v>
      </c>
      <c r="K396" s="33"/>
      <c r="L396" s="58"/>
      <c r="M396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96" s="107"/>
    </row>
    <row r="397" spans="1:14" x14ac:dyDescent="0.2">
      <c r="A397" s="31">
        <f t="shared" si="5"/>
        <v>371</v>
      </c>
      <c r="B397" s="23"/>
      <c r="C397" s="23"/>
      <c r="D397" s="30"/>
      <c r="E397" s="23"/>
      <c r="F397" s="24"/>
      <c r="G397" s="127"/>
      <c r="H397" s="20"/>
      <c r="I397" s="20"/>
      <c r="J397" s="33">
        <f>SUM(Seznam_dokladu[[#This Row],[Částka bez DPH]:[DPH]])</f>
        <v>0</v>
      </c>
      <c r="K397" s="33"/>
      <c r="L397" s="58"/>
      <c r="M397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97" s="107"/>
    </row>
    <row r="398" spans="1:14" x14ac:dyDescent="0.2">
      <c r="A398" s="31">
        <f t="shared" si="5"/>
        <v>372</v>
      </c>
      <c r="B398" s="23"/>
      <c r="C398" s="23"/>
      <c r="D398" s="30"/>
      <c r="E398" s="23"/>
      <c r="F398" s="24"/>
      <c r="G398" s="127"/>
      <c r="H398" s="20"/>
      <c r="I398" s="20"/>
      <c r="J398" s="33">
        <f>SUM(Seznam_dokladu[[#This Row],[Částka bez DPH]:[DPH]])</f>
        <v>0</v>
      </c>
      <c r="K398" s="33"/>
      <c r="L398" s="58"/>
      <c r="M398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98" s="107"/>
    </row>
    <row r="399" spans="1:14" x14ac:dyDescent="0.2">
      <c r="A399" s="31">
        <f t="shared" si="5"/>
        <v>373</v>
      </c>
      <c r="B399" s="23"/>
      <c r="C399" s="23"/>
      <c r="D399" s="30"/>
      <c r="E399" s="23"/>
      <c r="F399" s="24"/>
      <c r="G399" s="127"/>
      <c r="H399" s="20"/>
      <c r="I399" s="20"/>
      <c r="J399" s="33">
        <f>SUM(Seznam_dokladu[[#This Row],[Částka bez DPH]:[DPH]])</f>
        <v>0</v>
      </c>
      <c r="K399" s="33"/>
      <c r="L399" s="58"/>
      <c r="M399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99" s="107"/>
    </row>
    <row r="400" spans="1:14" x14ac:dyDescent="0.2">
      <c r="A400" s="31">
        <f t="shared" si="5"/>
        <v>374</v>
      </c>
      <c r="B400" s="23"/>
      <c r="C400" s="23"/>
      <c r="D400" s="30"/>
      <c r="E400" s="23"/>
      <c r="F400" s="24"/>
      <c r="G400" s="127"/>
      <c r="H400" s="20"/>
      <c r="I400" s="20"/>
      <c r="J400" s="33">
        <f>SUM(Seznam_dokladu[[#This Row],[Částka bez DPH]:[DPH]])</f>
        <v>0</v>
      </c>
      <c r="K400" s="33"/>
      <c r="L400" s="58"/>
      <c r="M400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00" s="107"/>
    </row>
    <row r="401" spans="1:14" x14ac:dyDescent="0.2">
      <c r="A401" s="31">
        <f t="shared" si="5"/>
        <v>375</v>
      </c>
      <c r="B401" s="23"/>
      <c r="C401" s="23"/>
      <c r="D401" s="30"/>
      <c r="E401" s="23"/>
      <c r="F401" s="24"/>
      <c r="G401" s="127"/>
      <c r="H401" s="20"/>
      <c r="I401" s="20"/>
      <c r="J401" s="33">
        <f>SUM(Seznam_dokladu[[#This Row],[Částka bez DPH]:[DPH]])</f>
        <v>0</v>
      </c>
      <c r="K401" s="33"/>
      <c r="L401" s="58"/>
      <c r="M401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01" s="107"/>
    </row>
    <row r="402" spans="1:14" x14ac:dyDescent="0.2">
      <c r="A402" s="31">
        <f t="shared" si="5"/>
        <v>376</v>
      </c>
      <c r="B402" s="23"/>
      <c r="C402" s="23"/>
      <c r="D402" s="30"/>
      <c r="E402" s="23"/>
      <c r="F402" s="24"/>
      <c r="G402" s="127"/>
      <c r="H402" s="20"/>
      <c r="I402" s="20"/>
      <c r="J402" s="33">
        <f>SUM(Seznam_dokladu[[#This Row],[Částka bez DPH]:[DPH]])</f>
        <v>0</v>
      </c>
      <c r="K402" s="33"/>
      <c r="L402" s="58"/>
      <c r="M402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02" s="107"/>
    </row>
    <row r="403" spans="1:14" x14ac:dyDescent="0.2">
      <c r="A403" s="31">
        <f t="shared" si="5"/>
        <v>377</v>
      </c>
      <c r="B403" s="23"/>
      <c r="C403" s="23"/>
      <c r="D403" s="30"/>
      <c r="E403" s="23"/>
      <c r="F403" s="24"/>
      <c r="G403" s="127"/>
      <c r="H403" s="20"/>
      <c r="I403" s="20"/>
      <c r="J403" s="33">
        <f>SUM(Seznam_dokladu[[#This Row],[Částka bez DPH]:[DPH]])</f>
        <v>0</v>
      </c>
      <c r="K403" s="33"/>
      <c r="L403" s="58"/>
      <c r="M403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03" s="107"/>
    </row>
    <row r="404" spans="1:14" x14ac:dyDescent="0.2">
      <c r="A404" s="31">
        <f t="shared" si="5"/>
        <v>378</v>
      </c>
      <c r="B404" s="23"/>
      <c r="C404" s="23"/>
      <c r="D404" s="30"/>
      <c r="E404" s="23"/>
      <c r="F404" s="24"/>
      <c r="G404" s="127"/>
      <c r="H404" s="20"/>
      <c r="I404" s="20"/>
      <c r="J404" s="33">
        <f>SUM(Seznam_dokladu[[#This Row],[Částka bez DPH]:[DPH]])</f>
        <v>0</v>
      </c>
      <c r="K404" s="33"/>
      <c r="L404" s="58"/>
      <c r="M404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04" s="107"/>
    </row>
    <row r="405" spans="1:14" x14ac:dyDescent="0.2">
      <c r="A405" s="31">
        <f t="shared" si="5"/>
        <v>379</v>
      </c>
      <c r="B405" s="23"/>
      <c r="C405" s="23"/>
      <c r="D405" s="30"/>
      <c r="E405" s="23"/>
      <c r="F405" s="24"/>
      <c r="G405" s="127"/>
      <c r="H405" s="20"/>
      <c r="I405" s="20"/>
      <c r="J405" s="33">
        <f>SUM(Seznam_dokladu[[#This Row],[Částka bez DPH]:[DPH]])</f>
        <v>0</v>
      </c>
      <c r="K405" s="33"/>
      <c r="L405" s="58"/>
      <c r="M405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05" s="107"/>
    </row>
    <row r="406" spans="1:14" x14ac:dyDescent="0.2">
      <c r="A406" s="31">
        <f t="shared" si="5"/>
        <v>380</v>
      </c>
      <c r="B406" s="23"/>
      <c r="C406" s="23"/>
      <c r="D406" s="30"/>
      <c r="E406" s="23"/>
      <c r="F406" s="24"/>
      <c r="G406" s="127"/>
      <c r="H406" s="20"/>
      <c r="I406" s="20"/>
      <c r="J406" s="33">
        <f>SUM(Seznam_dokladu[[#This Row],[Částka bez DPH]:[DPH]])</f>
        <v>0</v>
      </c>
      <c r="K406" s="33"/>
      <c r="L406" s="58"/>
      <c r="M406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06" s="107"/>
    </row>
    <row r="407" spans="1:14" x14ac:dyDescent="0.2">
      <c r="A407" s="31">
        <f t="shared" si="5"/>
        <v>381</v>
      </c>
      <c r="B407" s="23"/>
      <c r="C407" s="23"/>
      <c r="D407" s="30"/>
      <c r="E407" s="23"/>
      <c r="F407" s="24"/>
      <c r="G407" s="127"/>
      <c r="H407" s="20"/>
      <c r="I407" s="20"/>
      <c r="J407" s="33">
        <f>SUM(Seznam_dokladu[[#This Row],[Částka bez DPH]:[DPH]])</f>
        <v>0</v>
      </c>
      <c r="K407" s="33"/>
      <c r="L407" s="58"/>
      <c r="M407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07" s="107"/>
    </row>
    <row r="408" spans="1:14" x14ac:dyDescent="0.2">
      <c r="A408" s="31">
        <f t="shared" si="5"/>
        <v>382</v>
      </c>
      <c r="B408" s="23"/>
      <c r="C408" s="23"/>
      <c r="D408" s="30"/>
      <c r="E408" s="23"/>
      <c r="F408" s="24"/>
      <c r="G408" s="127"/>
      <c r="H408" s="20"/>
      <c r="I408" s="20"/>
      <c r="J408" s="33">
        <f>SUM(Seznam_dokladu[[#This Row],[Částka bez DPH]:[DPH]])</f>
        <v>0</v>
      </c>
      <c r="K408" s="33"/>
      <c r="L408" s="58"/>
      <c r="M408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08" s="107"/>
    </row>
    <row r="409" spans="1:14" x14ac:dyDescent="0.2">
      <c r="A409" s="31">
        <f t="shared" si="5"/>
        <v>383</v>
      </c>
      <c r="B409" s="23"/>
      <c r="C409" s="23"/>
      <c r="D409" s="30"/>
      <c r="E409" s="23"/>
      <c r="F409" s="24"/>
      <c r="G409" s="127"/>
      <c r="H409" s="20"/>
      <c r="I409" s="20"/>
      <c r="J409" s="33">
        <f>SUM(Seznam_dokladu[[#This Row],[Částka bez DPH]:[DPH]])</f>
        <v>0</v>
      </c>
      <c r="K409" s="33"/>
      <c r="L409" s="58"/>
      <c r="M409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09" s="107"/>
    </row>
    <row r="410" spans="1:14" x14ac:dyDescent="0.2">
      <c r="A410" s="31">
        <f t="shared" si="5"/>
        <v>384</v>
      </c>
      <c r="B410" s="23"/>
      <c r="C410" s="23"/>
      <c r="D410" s="30"/>
      <c r="E410" s="23"/>
      <c r="F410" s="24"/>
      <c r="G410" s="127"/>
      <c r="H410" s="20"/>
      <c r="I410" s="20"/>
      <c r="J410" s="33">
        <f>SUM(Seznam_dokladu[[#This Row],[Částka bez DPH]:[DPH]])</f>
        <v>0</v>
      </c>
      <c r="K410" s="33"/>
      <c r="L410" s="58"/>
      <c r="M410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10" s="107"/>
    </row>
    <row r="411" spans="1:14" x14ac:dyDescent="0.2">
      <c r="A411" s="31">
        <f t="shared" ref="A411:A474" si="6">ROW()-26</f>
        <v>385</v>
      </c>
      <c r="B411" s="23"/>
      <c r="C411" s="23"/>
      <c r="D411" s="30"/>
      <c r="E411" s="23"/>
      <c r="F411" s="24"/>
      <c r="G411" s="127"/>
      <c r="H411" s="20"/>
      <c r="I411" s="20"/>
      <c r="J411" s="33">
        <f>SUM(Seznam_dokladu[[#This Row],[Částka bez DPH]:[DPH]])</f>
        <v>0</v>
      </c>
      <c r="K411" s="33"/>
      <c r="L411" s="58"/>
      <c r="M411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11" s="107"/>
    </row>
    <row r="412" spans="1:14" x14ac:dyDescent="0.2">
      <c r="A412" s="31">
        <f t="shared" si="6"/>
        <v>386</v>
      </c>
      <c r="B412" s="23"/>
      <c r="C412" s="23"/>
      <c r="D412" s="30"/>
      <c r="E412" s="23"/>
      <c r="F412" s="24"/>
      <c r="G412" s="127"/>
      <c r="H412" s="20"/>
      <c r="I412" s="20"/>
      <c r="J412" s="33">
        <f>SUM(Seznam_dokladu[[#This Row],[Částka bez DPH]:[DPH]])</f>
        <v>0</v>
      </c>
      <c r="K412" s="33"/>
      <c r="L412" s="58"/>
      <c r="M412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12" s="107"/>
    </row>
    <row r="413" spans="1:14" x14ac:dyDescent="0.2">
      <c r="A413" s="31">
        <f t="shared" si="6"/>
        <v>387</v>
      </c>
      <c r="B413" s="23"/>
      <c r="C413" s="23"/>
      <c r="D413" s="30"/>
      <c r="E413" s="23"/>
      <c r="F413" s="24"/>
      <c r="G413" s="127"/>
      <c r="H413" s="20"/>
      <c r="I413" s="20"/>
      <c r="J413" s="33">
        <f>SUM(Seznam_dokladu[[#This Row],[Částka bez DPH]:[DPH]])</f>
        <v>0</v>
      </c>
      <c r="K413" s="33"/>
      <c r="L413" s="58"/>
      <c r="M413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13" s="107"/>
    </row>
    <row r="414" spans="1:14" x14ac:dyDescent="0.2">
      <c r="A414" s="31">
        <f t="shared" si="6"/>
        <v>388</v>
      </c>
      <c r="B414" s="23"/>
      <c r="C414" s="23"/>
      <c r="D414" s="30"/>
      <c r="E414" s="23"/>
      <c r="F414" s="24"/>
      <c r="G414" s="127"/>
      <c r="H414" s="20"/>
      <c r="I414" s="20"/>
      <c r="J414" s="33">
        <f>SUM(Seznam_dokladu[[#This Row],[Částka bez DPH]:[DPH]])</f>
        <v>0</v>
      </c>
      <c r="K414" s="33"/>
      <c r="L414" s="58"/>
      <c r="M414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14" s="107"/>
    </row>
    <row r="415" spans="1:14" x14ac:dyDescent="0.2">
      <c r="A415" s="31">
        <f t="shared" si="6"/>
        <v>389</v>
      </c>
      <c r="B415" s="23"/>
      <c r="C415" s="23"/>
      <c r="D415" s="30"/>
      <c r="E415" s="23"/>
      <c r="F415" s="24"/>
      <c r="G415" s="127"/>
      <c r="H415" s="20"/>
      <c r="I415" s="20"/>
      <c r="J415" s="33">
        <f>SUM(Seznam_dokladu[[#This Row],[Částka bez DPH]:[DPH]])</f>
        <v>0</v>
      </c>
      <c r="K415" s="33"/>
      <c r="L415" s="58"/>
      <c r="M415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15" s="107"/>
    </row>
    <row r="416" spans="1:14" x14ac:dyDescent="0.2">
      <c r="A416" s="31">
        <f t="shared" si="6"/>
        <v>390</v>
      </c>
      <c r="B416" s="23"/>
      <c r="C416" s="23"/>
      <c r="D416" s="30"/>
      <c r="E416" s="23"/>
      <c r="F416" s="24"/>
      <c r="G416" s="127"/>
      <c r="H416" s="20"/>
      <c r="I416" s="20"/>
      <c r="J416" s="33">
        <f>SUM(Seznam_dokladu[[#This Row],[Částka bez DPH]:[DPH]])</f>
        <v>0</v>
      </c>
      <c r="K416" s="33"/>
      <c r="L416" s="58"/>
      <c r="M416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16" s="107"/>
    </row>
    <row r="417" spans="1:14" x14ac:dyDescent="0.2">
      <c r="A417" s="31">
        <f t="shared" si="6"/>
        <v>391</v>
      </c>
      <c r="B417" s="23"/>
      <c r="C417" s="23"/>
      <c r="D417" s="30"/>
      <c r="E417" s="23"/>
      <c r="F417" s="24"/>
      <c r="G417" s="127"/>
      <c r="H417" s="20"/>
      <c r="I417" s="20"/>
      <c r="J417" s="33">
        <f>SUM(Seznam_dokladu[[#This Row],[Částka bez DPH]:[DPH]])</f>
        <v>0</v>
      </c>
      <c r="K417" s="33"/>
      <c r="L417" s="58"/>
      <c r="M417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17" s="107"/>
    </row>
    <row r="418" spans="1:14" x14ac:dyDescent="0.2">
      <c r="A418" s="31">
        <f t="shared" si="6"/>
        <v>392</v>
      </c>
      <c r="B418" s="23"/>
      <c r="C418" s="23"/>
      <c r="D418" s="30"/>
      <c r="E418" s="23"/>
      <c r="F418" s="24"/>
      <c r="G418" s="127"/>
      <c r="H418" s="20"/>
      <c r="I418" s="20"/>
      <c r="J418" s="33">
        <f>SUM(Seznam_dokladu[[#This Row],[Částka bez DPH]:[DPH]])</f>
        <v>0</v>
      </c>
      <c r="K418" s="33"/>
      <c r="L418" s="58"/>
      <c r="M418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18" s="107"/>
    </row>
    <row r="419" spans="1:14" x14ac:dyDescent="0.2">
      <c r="A419" s="31">
        <f t="shared" si="6"/>
        <v>393</v>
      </c>
      <c r="B419" s="23"/>
      <c r="C419" s="23"/>
      <c r="D419" s="30"/>
      <c r="E419" s="23"/>
      <c r="F419" s="24"/>
      <c r="G419" s="127"/>
      <c r="H419" s="20"/>
      <c r="I419" s="20"/>
      <c r="J419" s="33">
        <f>SUM(Seznam_dokladu[[#This Row],[Částka bez DPH]:[DPH]])</f>
        <v>0</v>
      </c>
      <c r="K419" s="33"/>
      <c r="L419" s="58"/>
      <c r="M419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19" s="107"/>
    </row>
    <row r="420" spans="1:14" x14ac:dyDescent="0.2">
      <c r="A420" s="31">
        <f t="shared" si="6"/>
        <v>394</v>
      </c>
      <c r="B420" s="23"/>
      <c r="C420" s="23"/>
      <c r="D420" s="30"/>
      <c r="E420" s="23"/>
      <c r="F420" s="24"/>
      <c r="G420" s="127"/>
      <c r="H420" s="20"/>
      <c r="I420" s="20"/>
      <c r="J420" s="33">
        <f>SUM(Seznam_dokladu[[#This Row],[Částka bez DPH]:[DPH]])</f>
        <v>0</v>
      </c>
      <c r="K420" s="33"/>
      <c r="L420" s="58"/>
      <c r="M420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20" s="107"/>
    </row>
    <row r="421" spans="1:14" x14ac:dyDescent="0.2">
      <c r="A421" s="31">
        <f t="shared" si="6"/>
        <v>395</v>
      </c>
      <c r="B421" s="23"/>
      <c r="C421" s="23"/>
      <c r="D421" s="30"/>
      <c r="E421" s="23"/>
      <c r="F421" s="24"/>
      <c r="G421" s="127"/>
      <c r="H421" s="20"/>
      <c r="I421" s="20"/>
      <c r="J421" s="33">
        <f>SUM(Seznam_dokladu[[#This Row],[Částka bez DPH]:[DPH]])</f>
        <v>0</v>
      </c>
      <c r="K421" s="33"/>
      <c r="L421" s="58"/>
      <c r="M421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21" s="107"/>
    </row>
    <row r="422" spans="1:14" x14ac:dyDescent="0.2">
      <c r="A422" s="31">
        <f t="shared" si="6"/>
        <v>396</v>
      </c>
      <c r="B422" s="23"/>
      <c r="C422" s="23"/>
      <c r="D422" s="30"/>
      <c r="E422" s="23"/>
      <c r="F422" s="24"/>
      <c r="G422" s="127"/>
      <c r="H422" s="20"/>
      <c r="I422" s="20"/>
      <c r="J422" s="33">
        <f>SUM(Seznam_dokladu[[#This Row],[Částka bez DPH]:[DPH]])</f>
        <v>0</v>
      </c>
      <c r="K422" s="33"/>
      <c r="L422" s="58"/>
      <c r="M422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22" s="107"/>
    </row>
    <row r="423" spans="1:14" x14ac:dyDescent="0.2">
      <c r="A423" s="31">
        <f t="shared" si="6"/>
        <v>397</v>
      </c>
      <c r="B423" s="23"/>
      <c r="C423" s="23"/>
      <c r="D423" s="30"/>
      <c r="E423" s="23"/>
      <c r="F423" s="24"/>
      <c r="G423" s="127"/>
      <c r="H423" s="20"/>
      <c r="I423" s="20"/>
      <c r="J423" s="33">
        <f>SUM(Seznam_dokladu[[#This Row],[Částka bez DPH]:[DPH]])</f>
        <v>0</v>
      </c>
      <c r="K423" s="33"/>
      <c r="L423" s="58"/>
      <c r="M423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23" s="107"/>
    </row>
    <row r="424" spans="1:14" x14ac:dyDescent="0.2">
      <c r="A424" s="31">
        <f t="shared" si="6"/>
        <v>398</v>
      </c>
      <c r="B424" s="23"/>
      <c r="C424" s="23"/>
      <c r="D424" s="30"/>
      <c r="E424" s="23"/>
      <c r="F424" s="24"/>
      <c r="G424" s="127"/>
      <c r="H424" s="20"/>
      <c r="I424" s="20"/>
      <c r="J424" s="33">
        <f>SUM(Seznam_dokladu[[#This Row],[Částka bez DPH]:[DPH]])</f>
        <v>0</v>
      </c>
      <c r="K424" s="33"/>
      <c r="L424" s="58"/>
      <c r="M424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24" s="107"/>
    </row>
    <row r="425" spans="1:14" x14ac:dyDescent="0.2">
      <c r="A425" s="31">
        <f t="shared" si="6"/>
        <v>399</v>
      </c>
      <c r="B425" s="23"/>
      <c r="C425" s="23"/>
      <c r="D425" s="30"/>
      <c r="E425" s="23"/>
      <c r="F425" s="24"/>
      <c r="G425" s="127"/>
      <c r="H425" s="20"/>
      <c r="I425" s="20"/>
      <c r="J425" s="33">
        <f>SUM(Seznam_dokladu[[#This Row],[Částka bez DPH]:[DPH]])</f>
        <v>0</v>
      </c>
      <c r="K425" s="33"/>
      <c r="L425" s="58"/>
      <c r="M425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25" s="107"/>
    </row>
    <row r="426" spans="1:14" x14ac:dyDescent="0.2">
      <c r="A426" s="31">
        <f t="shared" si="6"/>
        <v>400</v>
      </c>
      <c r="B426" s="23"/>
      <c r="C426" s="23"/>
      <c r="D426" s="30"/>
      <c r="E426" s="23"/>
      <c r="F426" s="24"/>
      <c r="G426" s="127"/>
      <c r="H426" s="20"/>
      <c r="I426" s="20"/>
      <c r="J426" s="33">
        <f>SUM(Seznam_dokladu[[#This Row],[Částka bez DPH]:[DPH]])</f>
        <v>0</v>
      </c>
      <c r="K426" s="33"/>
      <c r="L426" s="58"/>
      <c r="M426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26" s="107"/>
    </row>
    <row r="427" spans="1:14" x14ac:dyDescent="0.2">
      <c r="A427" s="31">
        <f t="shared" si="6"/>
        <v>401</v>
      </c>
      <c r="B427" s="23"/>
      <c r="C427" s="23"/>
      <c r="D427" s="30"/>
      <c r="E427" s="23"/>
      <c r="F427" s="24"/>
      <c r="G427" s="127"/>
      <c r="H427" s="20"/>
      <c r="I427" s="20"/>
      <c r="J427" s="33">
        <f>SUM(Seznam_dokladu[[#This Row],[Částka bez DPH]:[DPH]])</f>
        <v>0</v>
      </c>
      <c r="K427" s="33"/>
      <c r="L427" s="58"/>
      <c r="M427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27" s="107"/>
    </row>
    <row r="428" spans="1:14" x14ac:dyDescent="0.2">
      <c r="A428" s="31">
        <f t="shared" si="6"/>
        <v>402</v>
      </c>
      <c r="B428" s="23"/>
      <c r="C428" s="23"/>
      <c r="D428" s="30"/>
      <c r="E428" s="23"/>
      <c r="F428" s="24"/>
      <c r="G428" s="127"/>
      <c r="H428" s="20"/>
      <c r="I428" s="20"/>
      <c r="J428" s="33">
        <f>SUM(Seznam_dokladu[[#This Row],[Částka bez DPH]:[DPH]])</f>
        <v>0</v>
      </c>
      <c r="K428" s="33"/>
      <c r="L428" s="58"/>
      <c r="M428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28" s="107"/>
    </row>
    <row r="429" spans="1:14" x14ac:dyDescent="0.2">
      <c r="A429" s="31">
        <f t="shared" si="6"/>
        <v>403</v>
      </c>
      <c r="B429" s="23"/>
      <c r="C429" s="23"/>
      <c r="D429" s="30"/>
      <c r="E429" s="23"/>
      <c r="F429" s="24"/>
      <c r="G429" s="127"/>
      <c r="H429" s="20"/>
      <c r="I429" s="20"/>
      <c r="J429" s="33">
        <f>SUM(Seznam_dokladu[[#This Row],[Částka bez DPH]:[DPH]])</f>
        <v>0</v>
      </c>
      <c r="K429" s="33"/>
      <c r="L429" s="58"/>
      <c r="M429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29" s="107"/>
    </row>
    <row r="430" spans="1:14" x14ac:dyDescent="0.2">
      <c r="A430" s="31">
        <f t="shared" si="6"/>
        <v>404</v>
      </c>
      <c r="B430" s="23"/>
      <c r="C430" s="23"/>
      <c r="D430" s="30"/>
      <c r="E430" s="23"/>
      <c r="F430" s="24"/>
      <c r="G430" s="127"/>
      <c r="H430" s="20"/>
      <c r="I430" s="20"/>
      <c r="J430" s="33">
        <f>SUM(Seznam_dokladu[[#This Row],[Částka bez DPH]:[DPH]])</f>
        <v>0</v>
      </c>
      <c r="K430" s="33"/>
      <c r="L430" s="58"/>
      <c r="M430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30" s="107"/>
    </row>
    <row r="431" spans="1:14" x14ac:dyDescent="0.2">
      <c r="A431" s="31">
        <f t="shared" si="6"/>
        <v>405</v>
      </c>
      <c r="B431" s="23"/>
      <c r="C431" s="23"/>
      <c r="D431" s="30"/>
      <c r="E431" s="23"/>
      <c r="F431" s="24"/>
      <c r="G431" s="127"/>
      <c r="H431" s="20"/>
      <c r="I431" s="20"/>
      <c r="J431" s="33">
        <f>SUM(Seznam_dokladu[[#This Row],[Částka bez DPH]:[DPH]])</f>
        <v>0</v>
      </c>
      <c r="K431" s="33"/>
      <c r="L431" s="58"/>
      <c r="M431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31" s="107"/>
    </row>
    <row r="432" spans="1:14" x14ac:dyDescent="0.2">
      <c r="A432" s="31">
        <f t="shared" si="6"/>
        <v>406</v>
      </c>
      <c r="B432" s="23"/>
      <c r="C432" s="23"/>
      <c r="D432" s="30"/>
      <c r="E432" s="23"/>
      <c r="F432" s="24"/>
      <c r="G432" s="127"/>
      <c r="H432" s="20"/>
      <c r="I432" s="20"/>
      <c r="J432" s="33">
        <f>SUM(Seznam_dokladu[[#This Row],[Částka bez DPH]:[DPH]])</f>
        <v>0</v>
      </c>
      <c r="K432" s="33"/>
      <c r="L432" s="58"/>
      <c r="M432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32" s="107"/>
    </row>
    <row r="433" spans="1:14" x14ac:dyDescent="0.2">
      <c r="A433" s="31">
        <f t="shared" si="6"/>
        <v>407</v>
      </c>
      <c r="B433" s="23"/>
      <c r="C433" s="23"/>
      <c r="D433" s="30"/>
      <c r="E433" s="23"/>
      <c r="F433" s="24"/>
      <c r="G433" s="127"/>
      <c r="H433" s="20"/>
      <c r="I433" s="20"/>
      <c r="J433" s="33">
        <f>SUM(Seznam_dokladu[[#This Row],[Částka bez DPH]:[DPH]])</f>
        <v>0</v>
      </c>
      <c r="K433" s="33"/>
      <c r="L433" s="58"/>
      <c r="M433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33" s="107"/>
    </row>
    <row r="434" spans="1:14" x14ac:dyDescent="0.2">
      <c r="A434" s="31">
        <f t="shared" si="6"/>
        <v>408</v>
      </c>
      <c r="B434" s="23"/>
      <c r="C434" s="23"/>
      <c r="D434" s="30"/>
      <c r="E434" s="23"/>
      <c r="F434" s="24"/>
      <c r="G434" s="127"/>
      <c r="H434" s="20"/>
      <c r="I434" s="20"/>
      <c r="J434" s="33">
        <f>SUM(Seznam_dokladu[[#This Row],[Částka bez DPH]:[DPH]])</f>
        <v>0</v>
      </c>
      <c r="K434" s="33"/>
      <c r="L434" s="58"/>
      <c r="M434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34" s="107"/>
    </row>
    <row r="435" spans="1:14" x14ac:dyDescent="0.2">
      <c r="A435" s="31">
        <f t="shared" si="6"/>
        <v>409</v>
      </c>
      <c r="B435" s="23"/>
      <c r="C435" s="23"/>
      <c r="D435" s="30"/>
      <c r="E435" s="23"/>
      <c r="F435" s="24"/>
      <c r="G435" s="127"/>
      <c r="H435" s="20"/>
      <c r="I435" s="20"/>
      <c r="J435" s="33">
        <f>SUM(Seznam_dokladu[[#This Row],[Částka bez DPH]:[DPH]])</f>
        <v>0</v>
      </c>
      <c r="K435" s="33"/>
      <c r="L435" s="58"/>
      <c r="M435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35" s="107"/>
    </row>
    <row r="436" spans="1:14" x14ac:dyDescent="0.2">
      <c r="A436" s="31">
        <f t="shared" si="6"/>
        <v>410</v>
      </c>
      <c r="B436" s="23"/>
      <c r="C436" s="23"/>
      <c r="D436" s="30"/>
      <c r="E436" s="23"/>
      <c r="F436" s="24"/>
      <c r="G436" s="127"/>
      <c r="H436" s="20"/>
      <c r="I436" s="20"/>
      <c r="J436" s="33">
        <f>SUM(Seznam_dokladu[[#This Row],[Částka bez DPH]:[DPH]])</f>
        <v>0</v>
      </c>
      <c r="K436" s="33"/>
      <c r="L436" s="58"/>
      <c r="M436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36" s="107"/>
    </row>
    <row r="437" spans="1:14" x14ac:dyDescent="0.2">
      <c r="A437" s="31">
        <f t="shared" si="6"/>
        <v>411</v>
      </c>
      <c r="B437" s="23"/>
      <c r="C437" s="23"/>
      <c r="D437" s="30"/>
      <c r="E437" s="23"/>
      <c r="F437" s="24"/>
      <c r="G437" s="127"/>
      <c r="H437" s="20"/>
      <c r="I437" s="20"/>
      <c r="J437" s="33">
        <f>SUM(Seznam_dokladu[[#This Row],[Částka bez DPH]:[DPH]])</f>
        <v>0</v>
      </c>
      <c r="K437" s="33"/>
      <c r="L437" s="58"/>
      <c r="M437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37" s="107"/>
    </row>
    <row r="438" spans="1:14" x14ac:dyDescent="0.2">
      <c r="A438" s="31">
        <f t="shared" si="6"/>
        <v>412</v>
      </c>
      <c r="B438" s="23"/>
      <c r="C438" s="23"/>
      <c r="D438" s="30"/>
      <c r="E438" s="23"/>
      <c r="F438" s="24"/>
      <c r="G438" s="127"/>
      <c r="H438" s="20"/>
      <c r="I438" s="20"/>
      <c r="J438" s="33">
        <f>SUM(Seznam_dokladu[[#This Row],[Částka bez DPH]:[DPH]])</f>
        <v>0</v>
      </c>
      <c r="K438" s="33"/>
      <c r="L438" s="58"/>
      <c r="M438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38" s="107"/>
    </row>
    <row r="439" spans="1:14" x14ac:dyDescent="0.2">
      <c r="A439" s="31">
        <f t="shared" si="6"/>
        <v>413</v>
      </c>
      <c r="B439" s="23"/>
      <c r="C439" s="23"/>
      <c r="D439" s="30"/>
      <c r="E439" s="23"/>
      <c r="F439" s="24"/>
      <c r="G439" s="127"/>
      <c r="H439" s="20"/>
      <c r="I439" s="20"/>
      <c r="J439" s="33">
        <f>SUM(Seznam_dokladu[[#This Row],[Částka bez DPH]:[DPH]])</f>
        <v>0</v>
      </c>
      <c r="K439" s="33"/>
      <c r="L439" s="58"/>
      <c r="M439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39" s="107"/>
    </row>
    <row r="440" spans="1:14" x14ac:dyDescent="0.2">
      <c r="A440" s="31">
        <f t="shared" si="6"/>
        <v>414</v>
      </c>
      <c r="B440" s="23"/>
      <c r="C440" s="23"/>
      <c r="D440" s="30"/>
      <c r="E440" s="23"/>
      <c r="F440" s="24"/>
      <c r="G440" s="127"/>
      <c r="H440" s="20"/>
      <c r="I440" s="20"/>
      <c r="J440" s="33">
        <f>SUM(Seznam_dokladu[[#This Row],[Částka bez DPH]:[DPH]])</f>
        <v>0</v>
      </c>
      <c r="K440" s="33"/>
      <c r="L440" s="58"/>
      <c r="M440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40" s="107"/>
    </row>
    <row r="441" spans="1:14" x14ac:dyDescent="0.2">
      <c r="A441" s="31">
        <f t="shared" si="6"/>
        <v>415</v>
      </c>
      <c r="B441" s="23"/>
      <c r="C441" s="23"/>
      <c r="D441" s="30"/>
      <c r="E441" s="23"/>
      <c r="F441" s="24"/>
      <c r="G441" s="127"/>
      <c r="H441" s="20"/>
      <c r="I441" s="20"/>
      <c r="J441" s="33">
        <f>SUM(Seznam_dokladu[[#This Row],[Částka bez DPH]:[DPH]])</f>
        <v>0</v>
      </c>
      <c r="K441" s="33"/>
      <c r="L441" s="58"/>
      <c r="M441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41" s="107"/>
    </row>
    <row r="442" spans="1:14" x14ac:dyDescent="0.2">
      <c r="A442" s="31">
        <f t="shared" si="6"/>
        <v>416</v>
      </c>
      <c r="B442" s="23"/>
      <c r="C442" s="23"/>
      <c r="D442" s="30"/>
      <c r="E442" s="23"/>
      <c r="F442" s="24"/>
      <c r="G442" s="127"/>
      <c r="H442" s="20"/>
      <c r="I442" s="20"/>
      <c r="J442" s="33">
        <f>SUM(Seznam_dokladu[[#This Row],[Částka bez DPH]:[DPH]])</f>
        <v>0</v>
      </c>
      <c r="K442" s="33"/>
      <c r="L442" s="58"/>
      <c r="M442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42" s="107"/>
    </row>
    <row r="443" spans="1:14" x14ac:dyDescent="0.2">
      <c r="A443" s="31">
        <f t="shared" si="6"/>
        <v>417</v>
      </c>
      <c r="B443" s="23"/>
      <c r="C443" s="23"/>
      <c r="D443" s="30"/>
      <c r="E443" s="23"/>
      <c r="F443" s="24"/>
      <c r="G443" s="127"/>
      <c r="H443" s="20"/>
      <c r="I443" s="20"/>
      <c r="J443" s="33">
        <f>SUM(Seznam_dokladu[[#This Row],[Částka bez DPH]:[DPH]])</f>
        <v>0</v>
      </c>
      <c r="K443" s="33"/>
      <c r="L443" s="58"/>
      <c r="M443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43" s="107"/>
    </row>
    <row r="444" spans="1:14" x14ac:dyDescent="0.2">
      <c r="A444" s="31">
        <f t="shared" si="6"/>
        <v>418</v>
      </c>
      <c r="B444" s="23"/>
      <c r="C444" s="23"/>
      <c r="D444" s="30"/>
      <c r="E444" s="23"/>
      <c r="F444" s="24"/>
      <c r="G444" s="127"/>
      <c r="H444" s="20"/>
      <c r="I444" s="20"/>
      <c r="J444" s="33">
        <f>SUM(Seznam_dokladu[[#This Row],[Částka bez DPH]:[DPH]])</f>
        <v>0</v>
      </c>
      <c r="K444" s="33"/>
      <c r="L444" s="58"/>
      <c r="M444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44" s="107"/>
    </row>
    <row r="445" spans="1:14" x14ac:dyDescent="0.2">
      <c r="A445" s="31">
        <f t="shared" si="6"/>
        <v>419</v>
      </c>
      <c r="B445" s="23"/>
      <c r="C445" s="23"/>
      <c r="D445" s="30"/>
      <c r="E445" s="23"/>
      <c r="F445" s="24"/>
      <c r="G445" s="127"/>
      <c r="H445" s="20"/>
      <c r="I445" s="20"/>
      <c r="J445" s="33">
        <f>SUM(Seznam_dokladu[[#This Row],[Částka bez DPH]:[DPH]])</f>
        <v>0</v>
      </c>
      <c r="K445" s="33"/>
      <c r="L445" s="58"/>
      <c r="M445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45" s="107"/>
    </row>
    <row r="446" spans="1:14" x14ac:dyDescent="0.2">
      <c r="A446" s="31">
        <f t="shared" si="6"/>
        <v>420</v>
      </c>
      <c r="B446" s="23"/>
      <c r="C446" s="23"/>
      <c r="D446" s="30"/>
      <c r="E446" s="23"/>
      <c r="F446" s="24"/>
      <c r="G446" s="127"/>
      <c r="H446" s="20"/>
      <c r="I446" s="20"/>
      <c r="J446" s="33">
        <f>SUM(Seznam_dokladu[[#This Row],[Částka bez DPH]:[DPH]])</f>
        <v>0</v>
      </c>
      <c r="K446" s="33"/>
      <c r="L446" s="58"/>
      <c r="M446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46" s="107"/>
    </row>
    <row r="447" spans="1:14" x14ac:dyDescent="0.2">
      <c r="A447" s="31">
        <f t="shared" si="6"/>
        <v>421</v>
      </c>
      <c r="B447" s="23"/>
      <c r="C447" s="23"/>
      <c r="D447" s="30"/>
      <c r="E447" s="23"/>
      <c r="F447" s="24"/>
      <c r="G447" s="127"/>
      <c r="H447" s="20"/>
      <c r="I447" s="20"/>
      <c r="J447" s="33">
        <f>SUM(Seznam_dokladu[[#This Row],[Částka bez DPH]:[DPH]])</f>
        <v>0</v>
      </c>
      <c r="K447" s="33"/>
      <c r="L447" s="58"/>
      <c r="M447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47" s="107"/>
    </row>
    <row r="448" spans="1:14" x14ac:dyDescent="0.2">
      <c r="A448" s="31">
        <f t="shared" si="6"/>
        <v>422</v>
      </c>
      <c r="B448" s="23"/>
      <c r="C448" s="23"/>
      <c r="D448" s="30"/>
      <c r="E448" s="23"/>
      <c r="F448" s="24"/>
      <c r="G448" s="127"/>
      <c r="H448" s="20"/>
      <c r="I448" s="20"/>
      <c r="J448" s="33">
        <f>SUM(Seznam_dokladu[[#This Row],[Částka bez DPH]:[DPH]])</f>
        <v>0</v>
      </c>
      <c r="K448" s="33"/>
      <c r="L448" s="58"/>
      <c r="M448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48" s="107"/>
    </row>
    <row r="449" spans="1:14" x14ac:dyDescent="0.2">
      <c r="A449" s="31">
        <f t="shared" si="6"/>
        <v>423</v>
      </c>
      <c r="B449" s="23"/>
      <c r="C449" s="23"/>
      <c r="D449" s="30"/>
      <c r="E449" s="23"/>
      <c r="F449" s="24"/>
      <c r="G449" s="127"/>
      <c r="H449" s="20"/>
      <c r="I449" s="20"/>
      <c r="J449" s="33">
        <f>SUM(Seznam_dokladu[[#This Row],[Částka bez DPH]:[DPH]])</f>
        <v>0</v>
      </c>
      <c r="K449" s="33"/>
      <c r="L449" s="58"/>
      <c r="M449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49" s="107"/>
    </row>
    <row r="450" spans="1:14" x14ac:dyDescent="0.2">
      <c r="A450" s="31">
        <f t="shared" si="6"/>
        <v>424</v>
      </c>
      <c r="B450" s="23"/>
      <c r="C450" s="23"/>
      <c r="D450" s="30"/>
      <c r="E450" s="23"/>
      <c r="F450" s="24"/>
      <c r="G450" s="127"/>
      <c r="H450" s="20"/>
      <c r="I450" s="20"/>
      <c r="J450" s="33">
        <f>SUM(Seznam_dokladu[[#This Row],[Částka bez DPH]:[DPH]])</f>
        <v>0</v>
      </c>
      <c r="K450" s="33"/>
      <c r="L450" s="58"/>
      <c r="M450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50" s="107"/>
    </row>
    <row r="451" spans="1:14" x14ac:dyDescent="0.2">
      <c r="A451" s="31">
        <f t="shared" si="6"/>
        <v>425</v>
      </c>
      <c r="B451" s="23"/>
      <c r="C451" s="23"/>
      <c r="D451" s="30"/>
      <c r="E451" s="23"/>
      <c r="F451" s="24"/>
      <c r="G451" s="127"/>
      <c r="H451" s="20"/>
      <c r="I451" s="20"/>
      <c r="J451" s="33">
        <f>SUM(Seznam_dokladu[[#This Row],[Částka bez DPH]:[DPH]])</f>
        <v>0</v>
      </c>
      <c r="K451" s="33"/>
      <c r="L451" s="58"/>
      <c r="M451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51" s="107"/>
    </row>
    <row r="452" spans="1:14" x14ac:dyDescent="0.2">
      <c r="A452" s="31">
        <f t="shared" si="6"/>
        <v>426</v>
      </c>
      <c r="B452" s="23"/>
      <c r="C452" s="23"/>
      <c r="D452" s="30"/>
      <c r="E452" s="23"/>
      <c r="F452" s="24"/>
      <c r="G452" s="127"/>
      <c r="H452" s="20"/>
      <c r="I452" s="20"/>
      <c r="J452" s="33">
        <f>SUM(Seznam_dokladu[[#This Row],[Částka bez DPH]:[DPH]])</f>
        <v>0</v>
      </c>
      <c r="K452" s="33"/>
      <c r="L452" s="58"/>
      <c r="M452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52" s="107"/>
    </row>
    <row r="453" spans="1:14" x14ac:dyDescent="0.2">
      <c r="A453" s="31">
        <f t="shared" si="6"/>
        <v>427</v>
      </c>
      <c r="B453" s="23"/>
      <c r="C453" s="23"/>
      <c r="D453" s="30"/>
      <c r="E453" s="23"/>
      <c r="F453" s="24"/>
      <c r="G453" s="127"/>
      <c r="H453" s="20"/>
      <c r="I453" s="20"/>
      <c r="J453" s="33">
        <f>SUM(Seznam_dokladu[[#This Row],[Částka bez DPH]:[DPH]])</f>
        <v>0</v>
      </c>
      <c r="K453" s="33"/>
      <c r="L453" s="58"/>
      <c r="M453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53" s="107"/>
    </row>
    <row r="454" spans="1:14" x14ac:dyDescent="0.2">
      <c r="A454" s="31">
        <f t="shared" si="6"/>
        <v>428</v>
      </c>
      <c r="B454" s="23"/>
      <c r="C454" s="23"/>
      <c r="D454" s="30"/>
      <c r="E454" s="23"/>
      <c r="F454" s="24"/>
      <c r="G454" s="127"/>
      <c r="H454" s="20"/>
      <c r="I454" s="20"/>
      <c r="J454" s="33">
        <f>SUM(Seznam_dokladu[[#This Row],[Částka bez DPH]:[DPH]])</f>
        <v>0</v>
      </c>
      <c r="K454" s="33"/>
      <c r="L454" s="58"/>
      <c r="M454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54" s="107"/>
    </row>
    <row r="455" spans="1:14" x14ac:dyDescent="0.2">
      <c r="A455" s="31">
        <f t="shared" si="6"/>
        <v>429</v>
      </c>
      <c r="B455" s="23"/>
      <c r="C455" s="23"/>
      <c r="D455" s="30"/>
      <c r="E455" s="23"/>
      <c r="F455" s="24"/>
      <c r="G455" s="127"/>
      <c r="H455" s="20"/>
      <c r="I455" s="20"/>
      <c r="J455" s="33">
        <f>SUM(Seznam_dokladu[[#This Row],[Částka bez DPH]:[DPH]])</f>
        <v>0</v>
      </c>
      <c r="K455" s="33"/>
      <c r="L455" s="58"/>
      <c r="M455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55" s="107"/>
    </row>
    <row r="456" spans="1:14" x14ac:dyDescent="0.2">
      <c r="A456" s="31">
        <f t="shared" si="6"/>
        <v>430</v>
      </c>
      <c r="B456" s="23"/>
      <c r="C456" s="23"/>
      <c r="D456" s="30"/>
      <c r="E456" s="23"/>
      <c r="F456" s="24"/>
      <c r="G456" s="127"/>
      <c r="H456" s="20"/>
      <c r="I456" s="20"/>
      <c r="J456" s="33">
        <f>SUM(Seznam_dokladu[[#This Row],[Částka bez DPH]:[DPH]])</f>
        <v>0</v>
      </c>
      <c r="K456" s="33"/>
      <c r="L456" s="58"/>
      <c r="M456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56" s="107"/>
    </row>
    <row r="457" spans="1:14" x14ac:dyDescent="0.2">
      <c r="A457" s="31">
        <f t="shared" si="6"/>
        <v>431</v>
      </c>
      <c r="B457" s="23"/>
      <c r="C457" s="23"/>
      <c r="D457" s="30"/>
      <c r="E457" s="23"/>
      <c r="F457" s="24"/>
      <c r="G457" s="127"/>
      <c r="H457" s="20"/>
      <c r="I457" s="20"/>
      <c r="J457" s="33">
        <f>SUM(Seznam_dokladu[[#This Row],[Částka bez DPH]:[DPH]])</f>
        <v>0</v>
      </c>
      <c r="K457" s="33"/>
      <c r="L457" s="58"/>
      <c r="M457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57" s="107"/>
    </row>
    <row r="458" spans="1:14" x14ac:dyDescent="0.2">
      <c r="A458" s="31">
        <f t="shared" si="6"/>
        <v>432</v>
      </c>
      <c r="B458" s="23"/>
      <c r="C458" s="23"/>
      <c r="D458" s="30"/>
      <c r="E458" s="23"/>
      <c r="F458" s="24"/>
      <c r="G458" s="127"/>
      <c r="H458" s="20"/>
      <c r="I458" s="20"/>
      <c r="J458" s="33">
        <f>SUM(Seznam_dokladu[[#This Row],[Částka bez DPH]:[DPH]])</f>
        <v>0</v>
      </c>
      <c r="K458" s="33"/>
      <c r="L458" s="58"/>
      <c r="M458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58" s="107"/>
    </row>
    <row r="459" spans="1:14" x14ac:dyDescent="0.2">
      <c r="A459" s="31">
        <f t="shared" si="6"/>
        <v>433</v>
      </c>
      <c r="B459" s="23"/>
      <c r="C459" s="23"/>
      <c r="D459" s="30"/>
      <c r="E459" s="23"/>
      <c r="F459" s="24"/>
      <c r="G459" s="127"/>
      <c r="H459" s="20"/>
      <c r="I459" s="20"/>
      <c r="J459" s="33">
        <f>SUM(Seznam_dokladu[[#This Row],[Částka bez DPH]:[DPH]])</f>
        <v>0</v>
      </c>
      <c r="K459" s="33"/>
      <c r="L459" s="58"/>
      <c r="M459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59" s="107"/>
    </row>
    <row r="460" spans="1:14" x14ac:dyDescent="0.2">
      <c r="A460" s="31">
        <f t="shared" si="6"/>
        <v>434</v>
      </c>
      <c r="B460" s="23"/>
      <c r="C460" s="23"/>
      <c r="D460" s="30"/>
      <c r="E460" s="23"/>
      <c r="F460" s="24"/>
      <c r="G460" s="127"/>
      <c r="H460" s="20"/>
      <c r="I460" s="20"/>
      <c r="J460" s="33">
        <f>SUM(Seznam_dokladu[[#This Row],[Částka bez DPH]:[DPH]])</f>
        <v>0</v>
      </c>
      <c r="K460" s="33"/>
      <c r="L460" s="58"/>
      <c r="M460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60" s="107"/>
    </row>
    <row r="461" spans="1:14" x14ac:dyDescent="0.2">
      <c r="A461" s="31">
        <f t="shared" si="6"/>
        <v>435</v>
      </c>
      <c r="B461" s="23"/>
      <c r="C461" s="23"/>
      <c r="D461" s="30"/>
      <c r="E461" s="23"/>
      <c r="F461" s="24"/>
      <c r="G461" s="127"/>
      <c r="H461" s="20"/>
      <c r="I461" s="20"/>
      <c r="J461" s="33">
        <f>SUM(Seznam_dokladu[[#This Row],[Částka bez DPH]:[DPH]])</f>
        <v>0</v>
      </c>
      <c r="K461" s="33"/>
      <c r="L461" s="58"/>
      <c r="M461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61" s="107"/>
    </row>
    <row r="462" spans="1:14" x14ac:dyDescent="0.2">
      <c r="A462" s="31">
        <f t="shared" si="6"/>
        <v>436</v>
      </c>
      <c r="B462" s="23"/>
      <c r="C462" s="23"/>
      <c r="D462" s="30"/>
      <c r="E462" s="23"/>
      <c r="F462" s="24"/>
      <c r="G462" s="127"/>
      <c r="H462" s="20"/>
      <c r="I462" s="20"/>
      <c r="J462" s="33">
        <f>SUM(Seznam_dokladu[[#This Row],[Částka bez DPH]:[DPH]])</f>
        <v>0</v>
      </c>
      <c r="K462" s="33"/>
      <c r="L462" s="58"/>
      <c r="M462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62" s="107"/>
    </row>
    <row r="463" spans="1:14" x14ac:dyDescent="0.2">
      <c r="A463" s="31">
        <f t="shared" si="6"/>
        <v>437</v>
      </c>
      <c r="B463" s="23"/>
      <c r="C463" s="23"/>
      <c r="D463" s="30"/>
      <c r="E463" s="23"/>
      <c r="F463" s="24"/>
      <c r="G463" s="127"/>
      <c r="H463" s="20"/>
      <c r="I463" s="20"/>
      <c r="J463" s="33">
        <f>SUM(Seznam_dokladu[[#This Row],[Částka bez DPH]:[DPH]])</f>
        <v>0</v>
      </c>
      <c r="K463" s="33"/>
      <c r="L463" s="58"/>
      <c r="M463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63" s="107"/>
    </row>
    <row r="464" spans="1:14" x14ac:dyDescent="0.2">
      <c r="A464" s="31">
        <f t="shared" si="6"/>
        <v>438</v>
      </c>
      <c r="B464" s="23"/>
      <c r="C464" s="23"/>
      <c r="D464" s="30"/>
      <c r="E464" s="23"/>
      <c r="F464" s="24"/>
      <c r="G464" s="127"/>
      <c r="H464" s="20"/>
      <c r="I464" s="20"/>
      <c r="J464" s="33">
        <f>SUM(Seznam_dokladu[[#This Row],[Částka bez DPH]:[DPH]])</f>
        <v>0</v>
      </c>
      <c r="K464" s="33"/>
      <c r="L464" s="58"/>
      <c r="M464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64" s="107"/>
    </row>
    <row r="465" spans="1:14" x14ac:dyDescent="0.2">
      <c r="A465" s="31">
        <f t="shared" si="6"/>
        <v>439</v>
      </c>
      <c r="B465" s="23"/>
      <c r="C465" s="23"/>
      <c r="D465" s="30"/>
      <c r="E465" s="23"/>
      <c r="F465" s="24"/>
      <c r="G465" s="127"/>
      <c r="H465" s="20"/>
      <c r="I465" s="20"/>
      <c r="J465" s="33">
        <f>SUM(Seznam_dokladu[[#This Row],[Částka bez DPH]:[DPH]])</f>
        <v>0</v>
      </c>
      <c r="K465" s="33"/>
      <c r="L465" s="58"/>
      <c r="M465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65" s="107"/>
    </row>
    <row r="466" spans="1:14" x14ac:dyDescent="0.2">
      <c r="A466" s="31">
        <f t="shared" si="6"/>
        <v>440</v>
      </c>
      <c r="B466" s="23"/>
      <c r="C466" s="23"/>
      <c r="D466" s="30"/>
      <c r="E466" s="23"/>
      <c r="F466" s="24"/>
      <c r="G466" s="127"/>
      <c r="H466" s="20"/>
      <c r="I466" s="20"/>
      <c r="J466" s="33">
        <f>SUM(Seznam_dokladu[[#This Row],[Částka bez DPH]:[DPH]])</f>
        <v>0</v>
      </c>
      <c r="K466" s="33"/>
      <c r="L466" s="58"/>
      <c r="M466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66" s="107"/>
    </row>
    <row r="467" spans="1:14" x14ac:dyDescent="0.2">
      <c r="A467" s="31">
        <f t="shared" si="6"/>
        <v>441</v>
      </c>
      <c r="B467" s="23"/>
      <c r="C467" s="23"/>
      <c r="D467" s="30"/>
      <c r="E467" s="23"/>
      <c r="F467" s="24"/>
      <c r="G467" s="127"/>
      <c r="H467" s="20"/>
      <c r="I467" s="20"/>
      <c r="J467" s="33">
        <f>SUM(Seznam_dokladu[[#This Row],[Částka bez DPH]:[DPH]])</f>
        <v>0</v>
      </c>
      <c r="K467" s="33"/>
      <c r="L467" s="58"/>
      <c r="M467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67" s="107"/>
    </row>
    <row r="468" spans="1:14" x14ac:dyDescent="0.2">
      <c r="A468" s="31">
        <f t="shared" si="6"/>
        <v>442</v>
      </c>
      <c r="B468" s="23"/>
      <c r="C468" s="23"/>
      <c r="D468" s="30"/>
      <c r="E468" s="23"/>
      <c r="F468" s="24"/>
      <c r="G468" s="127"/>
      <c r="H468" s="20"/>
      <c r="I468" s="20"/>
      <c r="J468" s="33">
        <f>SUM(Seznam_dokladu[[#This Row],[Částka bez DPH]:[DPH]])</f>
        <v>0</v>
      </c>
      <c r="K468" s="33"/>
      <c r="L468" s="58"/>
      <c r="M468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68" s="107"/>
    </row>
    <row r="469" spans="1:14" x14ac:dyDescent="0.2">
      <c r="A469" s="31">
        <f t="shared" si="6"/>
        <v>443</v>
      </c>
      <c r="B469" s="23"/>
      <c r="C469" s="23"/>
      <c r="D469" s="30"/>
      <c r="E469" s="23"/>
      <c r="F469" s="24"/>
      <c r="G469" s="127"/>
      <c r="H469" s="20"/>
      <c r="I469" s="20"/>
      <c r="J469" s="33">
        <f>SUM(Seznam_dokladu[[#This Row],[Částka bez DPH]:[DPH]])</f>
        <v>0</v>
      </c>
      <c r="K469" s="33"/>
      <c r="L469" s="58"/>
      <c r="M469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69" s="107"/>
    </row>
    <row r="470" spans="1:14" x14ac:dyDescent="0.2">
      <c r="A470" s="31">
        <f t="shared" si="6"/>
        <v>444</v>
      </c>
      <c r="B470" s="23"/>
      <c r="C470" s="23"/>
      <c r="D470" s="30"/>
      <c r="E470" s="23"/>
      <c r="F470" s="24"/>
      <c r="G470" s="127"/>
      <c r="H470" s="20"/>
      <c r="I470" s="20"/>
      <c r="J470" s="33">
        <f>SUM(Seznam_dokladu[[#This Row],[Částka bez DPH]:[DPH]])</f>
        <v>0</v>
      </c>
      <c r="K470" s="33"/>
      <c r="L470" s="58"/>
      <c r="M470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70" s="107"/>
    </row>
    <row r="471" spans="1:14" x14ac:dyDescent="0.2">
      <c r="A471" s="31">
        <f t="shared" si="6"/>
        <v>445</v>
      </c>
      <c r="B471" s="23"/>
      <c r="C471" s="23"/>
      <c r="D471" s="30"/>
      <c r="E471" s="23"/>
      <c r="F471" s="24"/>
      <c r="G471" s="127"/>
      <c r="H471" s="20"/>
      <c r="I471" s="20"/>
      <c r="J471" s="33">
        <f>SUM(Seznam_dokladu[[#This Row],[Částka bez DPH]:[DPH]])</f>
        <v>0</v>
      </c>
      <c r="K471" s="33"/>
      <c r="L471" s="58"/>
      <c r="M471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71" s="107"/>
    </row>
    <row r="472" spans="1:14" x14ac:dyDescent="0.2">
      <c r="A472" s="31">
        <f t="shared" si="6"/>
        <v>446</v>
      </c>
      <c r="B472" s="23"/>
      <c r="C472" s="23"/>
      <c r="D472" s="30"/>
      <c r="E472" s="23"/>
      <c r="F472" s="24"/>
      <c r="G472" s="127"/>
      <c r="H472" s="20"/>
      <c r="I472" s="20"/>
      <c r="J472" s="33">
        <f>SUM(Seznam_dokladu[[#This Row],[Částka bez DPH]:[DPH]])</f>
        <v>0</v>
      </c>
      <c r="K472" s="33"/>
      <c r="L472" s="58"/>
      <c r="M472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72" s="107"/>
    </row>
    <row r="473" spans="1:14" x14ac:dyDescent="0.2">
      <c r="A473" s="31">
        <f t="shared" si="6"/>
        <v>447</v>
      </c>
      <c r="B473" s="23"/>
      <c r="C473" s="23"/>
      <c r="D473" s="30"/>
      <c r="E473" s="23"/>
      <c r="F473" s="24"/>
      <c r="G473" s="127"/>
      <c r="H473" s="20"/>
      <c r="I473" s="20"/>
      <c r="J473" s="33">
        <f>SUM(Seznam_dokladu[[#This Row],[Částka bez DPH]:[DPH]])</f>
        <v>0</v>
      </c>
      <c r="K473" s="33"/>
      <c r="L473" s="58"/>
      <c r="M473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73" s="107"/>
    </row>
    <row r="474" spans="1:14" x14ac:dyDescent="0.2">
      <c r="A474" s="31">
        <f t="shared" si="6"/>
        <v>448</v>
      </c>
      <c r="B474" s="23"/>
      <c r="C474" s="23"/>
      <c r="D474" s="30"/>
      <c r="E474" s="23"/>
      <c r="F474" s="24"/>
      <c r="G474" s="127"/>
      <c r="H474" s="20"/>
      <c r="I474" s="20"/>
      <c r="J474" s="33">
        <f>SUM(Seznam_dokladu[[#This Row],[Částka bez DPH]:[DPH]])</f>
        <v>0</v>
      </c>
      <c r="K474" s="33"/>
      <c r="L474" s="58"/>
      <c r="M474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74" s="107"/>
    </row>
    <row r="475" spans="1:14" x14ac:dyDescent="0.2">
      <c r="A475" s="31">
        <f t="shared" ref="A475:A526" si="7">ROW()-26</f>
        <v>449</v>
      </c>
      <c r="B475" s="23"/>
      <c r="C475" s="23"/>
      <c r="D475" s="30"/>
      <c r="E475" s="23"/>
      <c r="F475" s="24"/>
      <c r="G475" s="127"/>
      <c r="H475" s="20"/>
      <c r="I475" s="20"/>
      <c r="J475" s="33">
        <f>SUM(Seznam_dokladu[[#This Row],[Částka bez DPH]:[DPH]])</f>
        <v>0</v>
      </c>
      <c r="K475" s="33"/>
      <c r="L475" s="58"/>
      <c r="M475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75" s="107"/>
    </row>
    <row r="476" spans="1:14" x14ac:dyDescent="0.2">
      <c r="A476" s="31">
        <f t="shared" si="7"/>
        <v>450</v>
      </c>
      <c r="B476" s="23"/>
      <c r="C476" s="23"/>
      <c r="D476" s="30"/>
      <c r="E476" s="23"/>
      <c r="F476" s="24"/>
      <c r="G476" s="127"/>
      <c r="H476" s="20"/>
      <c r="I476" s="20"/>
      <c r="J476" s="33">
        <f>SUM(Seznam_dokladu[[#This Row],[Částka bez DPH]:[DPH]])</f>
        <v>0</v>
      </c>
      <c r="K476" s="33"/>
      <c r="L476" s="58"/>
      <c r="M476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76" s="107"/>
    </row>
    <row r="477" spans="1:14" x14ac:dyDescent="0.2">
      <c r="A477" s="31">
        <f t="shared" si="7"/>
        <v>451</v>
      </c>
      <c r="B477" s="23"/>
      <c r="C477" s="23"/>
      <c r="D477" s="30"/>
      <c r="E477" s="23"/>
      <c r="F477" s="24"/>
      <c r="G477" s="127"/>
      <c r="H477" s="20"/>
      <c r="I477" s="20"/>
      <c r="J477" s="33">
        <f>SUM(Seznam_dokladu[[#This Row],[Částka bez DPH]:[DPH]])</f>
        <v>0</v>
      </c>
      <c r="K477" s="33"/>
      <c r="L477" s="58"/>
      <c r="M477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77" s="107"/>
    </row>
    <row r="478" spans="1:14" x14ac:dyDescent="0.2">
      <c r="A478" s="31">
        <f t="shared" si="7"/>
        <v>452</v>
      </c>
      <c r="B478" s="23"/>
      <c r="C478" s="23"/>
      <c r="D478" s="30"/>
      <c r="E478" s="23"/>
      <c r="F478" s="24"/>
      <c r="G478" s="127"/>
      <c r="H478" s="20"/>
      <c r="I478" s="20"/>
      <c r="J478" s="33">
        <f>SUM(Seznam_dokladu[[#This Row],[Částka bez DPH]:[DPH]])</f>
        <v>0</v>
      </c>
      <c r="K478" s="33"/>
      <c r="L478" s="58"/>
      <c r="M478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78" s="107"/>
    </row>
    <row r="479" spans="1:14" x14ac:dyDescent="0.2">
      <c r="A479" s="31">
        <f t="shared" si="7"/>
        <v>453</v>
      </c>
      <c r="B479" s="23"/>
      <c r="C479" s="23"/>
      <c r="D479" s="30"/>
      <c r="E479" s="23"/>
      <c r="F479" s="24"/>
      <c r="G479" s="127"/>
      <c r="H479" s="20"/>
      <c r="I479" s="20"/>
      <c r="J479" s="33">
        <f>SUM(Seznam_dokladu[[#This Row],[Částka bez DPH]:[DPH]])</f>
        <v>0</v>
      </c>
      <c r="K479" s="33"/>
      <c r="L479" s="58"/>
      <c r="M479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79" s="107"/>
    </row>
    <row r="480" spans="1:14" x14ac:dyDescent="0.2">
      <c r="A480" s="31">
        <f t="shared" si="7"/>
        <v>454</v>
      </c>
      <c r="B480" s="23"/>
      <c r="C480" s="23"/>
      <c r="D480" s="30"/>
      <c r="E480" s="23"/>
      <c r="F480" s="24"/>
      <c r="G480" s="127"/>
      <c r="H480" s="20"/>
      <c r="I480" s="20"/>
      <c r="J480" s="33">
        <f>SUM(Seznam_dokladu[[#This Row],[Částka bez DPH]:[DPH]])</f>
        <v>0</v>
      </c>
      <c r="K480" s="33"/>
      <c r="L480" s="58"/>
      <c r="M480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80" s="107"/>
    </row>
    <row r="481" spans="1:14" x14ac:dyDescent="0.2">
      <c r="A481" s="31">
        <f t="shared" si="7"/>
        <v>455</v>
      </c>
      <c r="B481" s="23"/>
      <c r="C481" s="23"/>
      <c r="D481" s="30"/>
      <c r="E481" s="23"/>
      <c r="F481" s="24"/>
      <c r="G481" s="127"/>
      <c r="H481" s="20"/>
      <c r="I481" s="20"/>
      <c r="J481" s="33">
        <f>SUM(Seznam_dokladu[[#This Row],[Částka bez DPH]:[DPH]])</f>
        <v>0</v>
      </c>
      <c r="K481" s="33"/>
      <c r="L481" s="58"/>
      <c r="M481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81" s="107"/>
    </row>
    <row r="482" spans="1:14" x14ac:dyDescent="0.2">
      <c r="A482" s="31">
        <f t="shared" si="7"/>
        <v>456</v>
      </c>
      <c r="B482" s="23"/>
      <c r="C482" s="23"/>
      <c r="D482" s="30"/>
      <c r="E482" s="23"/>
      <c r="F482" s="24"/>
      <c r="G482" s="127"/>
      <c r="H482" s="20"/>
      <c r="I482" s="20"/>
      <c r="J482" s="33">
        <f>SUM(Seznam_dokladu[[#This Row],[Částka bez DPH]:[DPH]])</f>
        <v>0</v>
      </c>
      <c r="K482" s="33"/>
      <c r="L482" s="58"/>
      <c r="M482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82" s="107"/>
    </row>
    <row r="483" spans="1:14" x14ac:dyDescent="0.2">
      <c r="A483" s="31">
        <f t="shared" si="7"/>
        <v>457</v>
      </c>
      <c r="B483" s="23"/>
      <c r="C483" s="23"/>
      <c r="D483" s="30"/>
      <c r="E483" s="23"/>
      <c r="F483" s="24"/>
      <c r="G483" s="127"/>
      <c r="H483" s="20"/>
      <c r="I483" s="20"/>
      <c r="J483" s="33">
        <f>SUM(Seznam_dokladu[[#This Row],[Částka bez DPH]:[DPH]])</f>
        <v>0</v>
      </c>
      <c r="K483" s="33"/>
      <c r="L483" s="58"/>
      <c r="M483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83" s="107"/>
    </row>
    <row r="484" spans="1:14" x14ac:dyDescent="0.2">
      <c r="A484" s="31">
        <f t="shared" si="7"/>
        <v>458</v>
      </c>
      <c r="B484" s="23"/>
      <c r="C484" s="23"/>
      <c r="D484" s="30"/>
      <c r="E484" s="23"/>
      <c r="F484" s="24"/>
      <c r="G484" s="127"/>
      <c r="H484" s="20"/>
      <c r="I484" s="20"/>
      <c r="J484" s="33">
        <f>SUM(Seznam_dokladu[[#This Row],[Částka bez DPH]:[DPH]])</f>
        <v>0</v>
      </c>
      <c r="K484" s="33"/>
      <c r="L484" s="58"/>
      <c r="M484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84" s="107"/>
    </row>
    <row r="485" spans="1:14" x14ac:dyDescent="0.2">
      <c r="A485" s="31">
        <f t="shared" si="7"/>
        <v>459</v>
      </c>
      <c r="B485" s="23"/>
      <c r="C485" s="23"/>
      <c r="D485" s="30"/>
      <c r="E485" s="23"/>
      <c r="F485" s="24"/>
      <c r="G485" s="127"/>
      <c r="H485" s="20"/>
      <c r="I485" s="20"/>
      <c r="J485" s="33">
        <f>SUM(Seznam_dokladu[[#This Row],[Částka bez DPH]:[DPH]])</f>
        <v>0</v>
      </c>
      <c r="K485" s="33"/>
      <c r="L485" s="58"/>
      <c r="M485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85" s="107"/>
    </row>
    <row r="486" spans="1:14" x14ac:dyDescent="0.2">
      <c r="A486" s="31">
        <f t="shared" si="7"/>
        <v>460</v>
      </c>
      <c r="B486" s="23"/>
      <c r="C486" s="23"/>
      <c r="D486" s="30"/>
      <c r="E486" s="23"/>
      <c r="F486" s="24"/>
      <c r="G486" s="127"/>
      <c r="H486" s="20"/>
      <c r="I486" s="20"/>
      <c r="J486" s="33">
        <f>SUM(Seznam_dokladu[[#This Row],[Částka bez DPH]:[DPH]])</f>
        <v>0</v>
      </c>
      <c r="K486" s="33"/>
      <c r="L486" s="58"/>
      <c r="M486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86" s="107"/>
    </row>
    <row r="487" spans="1:14" x14ac:dyDescent="0.2">
      <c r="A487" s="31">
        <f t="shared" si="7"/>
        <v>461</v>
      </c>
      <c r="B487" s="23"/>
      <c r="C487" s="23"/>
      <c r="D487" s="30"/>
      <c r="E487" s="23"/>
      <c r="F487" s="24"/>
      <c r="G487" s="127"/>
      <c r="H487" s="20"/>
      <c r="I487" s="20"/>
      <c r="J487" s="33">
        <f>SUM(Seznam_dokladu[[#This Row],[Částka bez DPH]:[DPH]])</f>
        <v>0</v>
      </c>
      <c r="K487" s="33"/>
      <c r="L487" s="58"/>
      <c r="M487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87" s="107"/>
    </row>
    <row r="488" spans="1:14" x14ac:dyDescent="0.2">
      <c r="A488" s="31">
        <f t="shared" si="7"/>
        <v>462</v>
      </c>
      <c r="B488" s="23"/>
      <c r="C488" s="23"/>
      <c r="D488" s="30"/>
      <c r="E488" s="23"/>
      <c r="F488" s="24"/>
      <c r="G488" s="127"/>
      <c r="H488" s="20"/>
      <c r="I488" s="20"/>
      <c r="J488" s="33">
        <f>SUM(Seznam_dokladu[[#This Row],[Částka bez DPH]:[DPH]])</f>
        <v>0</v>
      </c>
      <c r="K488" s="33"/>
      <c r="L488" s="58"/>
      <c r="M488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88" s="107"/>
    </row>
    <row r="489" spans="1:14" x14ac:dyDescent="0.2">
      <c r="A489" s="31">
        <f t="shared" si="7"/>
        <v>463</v>
      </c>
      <c r="B489" s="23"/>
      <c r="C489" s="23"/>
      <c r="D489" s="30"/>
      <c r="E489" s="23"/>
      <c r="F489" s="24"/>
      <c r="G489" s="127"/>
      <c r="H489" s="20"/>
      <c r="I489" s="20"/>
      <c r="J489" s="33">
        <f>SUM(Seznam_dokladu[[#This Row],[Částka bez DPH]:[DPH]])</f>
        <v>0</v>
      </c>
      <c r="K489" s="33"/>
      <c r="L489" s="58"/>
      <c r="M489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89" s="107"/>
    </row>
    <row r="490" spans="1:14" x14ac:dyDescent="0.2">
      <c r="A490" s="31">
        <f t="shared" si="7"/>
        <v>464</v>
      </c>
      <c r="B490" s="23"/>
      <c r="C490" s="23"/>
      <c r="D490" s="30"/>
      <c r="E490" s="23"/>
      <c r="F490" s="24"/>
      <c r="G490" s="127"/>
      <c r="H490" s="20"/>
      <c r="I490" s="20"/>
      <c r="J490" s="33">
        <f>SUM(Seznam_dokladu[[#This Row],[Částka bez DPH]:[DPH]])</f>
        <v>0</v>
      </c>
      <c r="K490" s="33"/>
      <c r="L490" s="58"/>
      <c r="M490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90" s="107"/>
    </row>
    <row r="491" spans="1:14" x14ac:dyDescent="0.2">
      <c r="A491" s="31">
        <f t="shared" si="7"/>
        <v>465</v>
      </c>
      <c r="B491" s="23"/>
      <c r="C491" s="23"/>
      <c r="D491" s="30"/>
      <c r="E491" s="23"/>
      <c r="F491" s="24"/>
      <c r="G491" s="127"/>
      <c r="H491" s="20"/>
      <c r="I491" s="20"/>
      <c r="J491" s="33">
        <f>SUM(Seznam_dokladu[[#This Row],[Částka bez DPH]:[DPH]])</f>
        <v>0</v>
      </c>
      <c r="K491" s="33"/>
      <c r="L491" s="58"/>
      <c r="M491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91" s="107"/>
    </row>
    <row r="492" spans="1:14" x14ac:dyDescent="0.2">
      <c r="A492" s="31">
        <f t="shared" si="7"/>
        <v>466</v>
      </c>
      <c r="B492" s="23"/>
      <c r="C492" s="23"/>
      <c r="D492" s="30"/>
      <c r="E492" s="23"/>
      <c r="F492" s="24"/>
      <c r="G492" s="127"/>
      <c r="H492" s="20"/>
      <c r="I492" s="20"/>
      <c r="J492" s="33">
        <f>SUM(Seznam_dokladu[[#This Row],[Částka bez DPH]:[DPH]])</f>
        <v>0</v>
      </c>
      <c r="K492" s="33"/>
      <c r="L492" s="58"/>
      <c r="M492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92" s="107"/>
    </row>
    <row r="493" spans="1:14" x14ac:dyDescent="0.2">
      <c r="A493" s="31">
        <f t="shared" si="7"/>
        <v>467</v>
      </c>
      <c r="B493" s="23"/>
      <c r="C493" s="23"/>
      <c r="D493" s="30"/>
      <c r="E493" s="23"/>
      <c r="F493" s="24"/>
      <c r="G493" s="127"/>
      <c r="H493" s="20"/>
      <c r="I493" s="20"/>
      <c r="J493" s="33">
        <f>SUM(Seznam_dokladu[[#This Row],[Částka bez DPH]:[DPH]])</f>
        <v>0</v>
      </c>
      <c r="K493" s="33"/>
      <c r="L493" s="58"/>
      <c r="M493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93" s="107"/>
    </row>
    <row r="494" spans="1:14" x14ac:dyDescent="0.2">
      <c r="A494" s="31">
        <f t="shared" si="7"/>
        <v>468</v>
      </c>
      <c r="B494" s="23"/>
      <c r="C494" s="23"/>
      <c r="D494" s="30"/>
      <c r="E494" s="23"/>
      <c r="F494" s="24"/>
      <c r="G494" s="127"/>
      <c r="H494" s="20"/>
      <c r="I494" s="20"/>
      <c r="J494" s="33">
        <f>SUM(Seznam_dokladu[[#This Row],[Částka bez DPH]:[DPH]])</f>
        <v>0</v>
      </c>
      <c r="K494" s="33"/>
      <c r="L494" s="58"/>
      <c r="M494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94" s="107"/>
    </row>
    <row r="495" spans="1:14" x14ac:dyDescent="0.2">
      <c r="A495" s="31">
        <f t="shared" si="7"/>
        <v>469</v>
      </c>
      <c r="B495" s="23"/>
      <c r="C495" s="23"/>
      <c r="D495" s="30"/>
      <c r="E495" s="23"/>
      <c r="F495" s="24"/>
      <c r="G495" s="127"/>
      <c r="H495" s="20"/>
      <c r="I495" s="20"/>
      <c r="J495" s="33">
        <f>SUM(Seznam_dokladu[[#This Row],[Částka bez DPH]:[DPH]])</f>
        <v>0</v>
      </c>
      <c r="K495" s="33"/>
      <c r="L495" s="58"/>
      <c r="M495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95" s="107"/>
    </row>
    <row r="496" spans="1:14" x14ac:dyDescent="0.2">
      <c r="A496" s="31">
        <f t="shared" si="7"/>
        <v>470</v>
      </c>
      <c r="B496" s="23"/>
      <c r="C496" s="23"/>
      <c r="D496" s="30"/>
      <c r="E496" s="23"/>
      <c r="F496" s="24"/>
      <c r="G496" s="127"/>
      <c r="H496" s="20"/>
      <c r="I496" s="20"/>
      <c r="J496" s="33">
        <f>SUM(Seznam_dokladu[[#This Row],[Částka bez DPH]:[DPH]])</f>
        <v>0</v>
      </c>
      <c r="K496" s="33"/>
      <c r="L496" s="58"/>
      <c r="M496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96" s="107"/>
    </row>
    <row r="497" spans="1:14" x14ac:dyDescent="0.2">
      <c r="A497" s="31">
        <f t="shared" si="7"/>
        <v>471</v>
      </c>
      <c r="B497" s="23"/>
      <c r="C497" s="23"/>
      <c r="D497" s="30"/>
      <c r="E497" s="23"/>
      <c r="F497" s="24"/>
      <c r="G497" s="127"/>
      <c r="H497" s="20"/>
      <c r="I497" s="20"/>
      <c r="J497" s="33">
        <f>SUM(Seznam_dokladu[[#This Row],[Částka bez DPH]:[DPH]])</f>
        <v>0</v>
      </c>
      <c r="K497" s="33"/>
      <c r="L497" s="58"/>
      <c r="M497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97" s="107"/>
    </row>
    <row r="498" spans="1:14" x14ac:dyDescent="0.2">
      <c r="A498" s="31">
        <f t="shared" si="7"/>
        <v>472</v>
      </c>
      <c r="B498" s="23"/>
      <c r="C498" s="23"/>
      <c r="D498" s="30"/>
      <c r="E498" s="23"/>
      <c r="F498" s="24"/>
      <c r="G498" s="127"/>
      <c r="H498" s="20"/>
      <c r="I498" s="20"/>
      <c r="J498" s="33">
        <f>SUM(Seznam_dokladu[[#This Row],[Částka bez DPH]:[DPH]])</f>
        <v>0</v>
      </c>
      <c r="K498" s="33"/>
      <c r="L498" s="58"/>
      <c r="M498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98" s="107"/>
    </row>
    <row r="499" spans="1:14" x14ac:dyDescent="0.2">
      <c r="A499" s="31">
        <f t="shared" si="7"/>
        <v>473</v>
      </c>
      <c r="B499" s="23"/>
      <c r="C499" s="23"/>
      <c r="D499" s="30"/>
      <c r="E499" s="23"/>
      <c r="F499" s="24"/>
      <c r="G499" s="127"/>
      <c r="H499" s="20"/>
      <c r="I499" s="20"/>
      <c r="J499" s="33">
        <f>SUM(Seznam_dokladu[[#This Row],[Částka bez DPH]:[DPH]])</f>
        <v>0</v>
      </c>
      <c r="K499" s="33"/>
      <c r="L499" s="58"/>
      <c r="M499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99" s="107"/>
    </row>
    <row r="500" spans="1:14" x14ac:dyDescent="0.2">
      <c r="A500" s="31">
        <f t="shared" si="7"/>
        <v>474</v>
      </c>
      <c r="B500" s="23"/>
      <c r="C500" s="23"/>
      <c r="D500" s="30"/>
      <c r="E500" s="23"/>
      <c r="F500" s="24"/>
      <c r="G500" s="127"/>
      <c r="H500" s="20"/>
      <c r="I500" s="20"/>
      <c r="J500" s="33">
        <f>SUM(Seznam_dokladu[[#This Row],[Částka bez DPH]:[DPH]])</f>
        <v>0</v>
      </c>
      <c r="K500" s="33"/>
      <c r="L500" s="58"/>
      <c r="M500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00" s="107"/>
    </row>
    <row r="501" spans="1:14" x14ac:dyDescent="0.2">
      <c r="A501" s="31">
        <f t="shared" si="7"/>
        <v>475</v>
      </c>
      <c r="B501" s="23"/>
      <c r="C501" s="23"/>
      <c r="D501" s="30"/>
      <c r="E501" s="23"/>
      <c r="F501" s="24"/>
      <c r="G501" s="127"/>
      <c r="H501" s="20"/>
      <c r="I501" s="20"/>
      <c r="J501" s="33">
        <f>SUM(Seznam_dokladu[[#This Row],[Částka bez DPH]:[DPH]])</f>
        <v>0</v>
      </c>
      <c r="K501" s="33"/>
      <c r="L501" s="58"/>
      <c r="M501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01" s="107"/>
    </row>
    <row r="502" spans="1:14" x14ac:dyDescent="0.2">
      <c r="A502" s="31">
        <f t="shared" si="7"/>
        <v>476</v>
      </c>
      <c r="B502" s="23"/>
      <c r="C502" s="23"/>
      <c r="D502" s="30"/>
      <c r="E502" s="23"/>
      <c r="F502" s="24"/>
      <c r="G502" s="127"/>
      <c r="H502" s="20"/>
      <c r="I502" s="20"/>
      <c r="J502" s="33">
        <f>SUM(Seznam_dokladu[[#This Row],[Částka bez DPH]:[DPH]])</f>
        <v>0</v>
      </c>
      <c r="K502" s="33"/>
      <c r="L502" s="58"/>
      <c r="M502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02" s="107"/>
    </row>
    <row r="503" spans="1:14" x14ac:dyDescent="0.2">
      <c r="A503" s="31">
        <f t="shared" si="7"/>
        <v>477</v>
      </c>
      <c r="B503" s="23"/>
      <c r="C503" s="23"/>
      <c r="D503" s="30"/>
      <c r="E503" s="23"/>
      <c r="F503" s="24"/>
      <c r="G503" s="127"/>
      <c r="H503" s="20"/>
      <c r="I503" s="20"/>
      <c r="J503" s="33">
        <f>SUM(Seznam_dokladu[[#This Row],[Částka bez DPH]:[DPH]])</f>
        <v>0</v>
      </c>
      <c r="K503" s="33"/>
      <c r="L503" s="58"/>
      <c r="M503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03" s="107"/>
    </row>
    <row r="504" spans="1:14" x14ac:dyDescent="0.2">
      <c r="A504" s="31">
        <f t="shared" si="7"/>
        <v>478</v>
      </c>
      <c r="B504" s="23"/>
      <c r="C504" s="23"/>
      <c r="D504" s="30"/>
      <c r="E504" s="23"/>
      <c r="F504" s="24"/>
      <c r="G504" s="127"/>
      <c r="H504" s="20"/>
      <c r="I504" s="20"/>
      <c r="J504" s="33">
        <f>SUM(Seznam_dokladu[[#This Row],[Částka bez DPH]:[DPH]])</f>
        <v>0</v>
      </c>
      <c r="K504" s="33"/>
      <c r="L504" s="58"/>
      <c r="M504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04" s="107"/>
    </row>
    <row r="505" spans="1:14" x14ac:dyDescent="0.2">
      <c r="A505" s="31">
        <f t="shared" si="7"/>
        <v>479</v>
      </c>
      <c r="B505" s="23"/>
      <c r="C505" s="23"/>
      <c r="D505" s="30"/>
      <c r="E505" s="23"/>
      <c r="F505" s="24"/>
      <c r="G505" s="127"/>
      <c r="H505" s="20"/>
      <c r="I505" s="20"/>
      <c r="J505" s="33">
        <f>SUM(Seznam_dokladu[[#This Row],[Částka bez DPH]:[DPH]])</f>
        <v>0</v>
      </c>
      <c r="K505" s="33"/>
      <c r="L505" s="58"/>
      <c r="M505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05" s="107"/>
    </row>
    <row r="506" spans="1:14" x14ac:dyDescent="0.2">
      <c r="A506" s="31">
        <f t="shared" si="7"/>
        <v>480</v>
      </c>
      <c r="B506" s="23"/>
      <c r="C506" s="23"/>
      <c r="D506" s="30"/>
      <c r="E506" s="23"/>
      <c r="F506" s="24"/>
      <c r="G506" s="127"/>
      <c r="H506" s="20"/>
      <c r="I506" s="20"/>
      <c r="J506" s="33">
        <f>SUM(Seznam_dokladu[[#This Row],[Částka bez DPH]:[DPH]])</f>
        <v>0</v>
      </c>
      <c r="K506" s="33"/>
      <c r="L506" s="58"/>
      <c r="M506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06" s="107"/>
    </row>
    <row r="507" spans="1:14" x14ac:dyDescent="0.2">
      <c r="A507" s="31">
        <f t="shared" si="7"/>
        <v>481</v>
      </c>
      <c r="B507" s="23"/>
      <c r="C507" s="23"/>
      <c r="D507" s="30"/>
      <c r="E507" s="23"/>
      <c r="F507" s="24"/>
      <c r="G507" s="127"/>
      <c r="H507" s="20"/>
      <c r="I507" s="20"/>
      <c r="J507" s="33">
        <f>SUM(Seznam_dokladu[[#This Row],[Částka bez DPH]:[DPH]])</f>
        <v>0</v>
      </c>
      <c r="K507" s="33"/>
      <c r="L507" s="58"/>
      <c r="M507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07" s="107"/>
    </row>
    <row r="508" spans="1:14" x14ac:dyDescent="0.2">
      <c r="A508" s="31">
        <f t="shared" si="7"/>
        <v>482</v>
      </c>
      <c r="B508" s="23"/>
      <c r="C508" s="23"/>
      <c r="D508" s="30"/>
      <c r="E508" s="23"/>
      <c r="F508" s="24"/>
      <c r="G508" s="127"/>
      <c r="H508" s="20"/>
      <c r="I508" s="20"/>
      <c r="J508" s="33">
        <f>SUM(Seznam_dokladu[[#This Row],[Částka bez DPH]:[DPH]])</f>
        <v>0</v>
      </c>
      <c r="K508" s="33"/>
      <c r="L508" s="58"/>
      <c r="M508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08" s="107"/>
    </row>
    <row r="509" spans="1:14" x14ac:dyDescent="0.2">
      <c r="A509" s="31">
        <f t="shared" si="7"/>
        <v>483</v>
      </c>
      <c r="B509" s="23"/>
      <c r="C509" s="23"/>
      <c r="D509" s="30"/>
      <c r="E509" s="23"/>
      <c r="F509" s="24"/>
      <c r="G509" s="127"/>
      <c r="H509" s="20"/>
      <c r="I509" s="20"/>
      <c r="J509" s="33">
        <f>SUM(Seznam_dokladu[[#This Row],[Částka bez DPH]:[DPH]])</f>
        <v>0</v>
      </c>
      <c r="K509" s="33"/>
      <c r="L509" s="58"/>
      <c r="M509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09" s="107"/>
    </row>
    <row r="510" spans="1:14" x14ac:dyDescent="0.2">
      <c r="A510" s="31">
        <f t="shared" si="7"/>
        <v>484</v>
      </c>
      <c r="B510" s="23"/>
      <c r="C510" s="23"/>
      <c r="D510" s="30"/>
      <c r="E510" s="23"/>
      <c r="F510" s="24"/>
      <c r="G510" s="127"/>
      <c r="H510" s="20"/>
      <c r="I510" s="20"/>
      <c r="J510" s="33">
        <f>SUM(Seznam_dokladu[[#This Row],[Částka bez DPH]:[DPH]])</f>
        <v>0</v>
      </c>
      <c r="K510" s="33"/>
      <c r="L510" s="58"/>
      <c r="M510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10" s="107"/>
    </row>
    <row r="511" spans="1:14" x14ac:dyDescent="0.2">
      <c r="A511" s="31">
        <f t="shared" si="7"/>
        <v>485</v>
      </c>
      <c r="B511" s="23"/>
      <c r="C511" s="23"/>
      <c r="D511" s="30"/>
      <c r="E511" s="23"/>
      <c r="F511" s="24"/>
      <c r="G511" s="127"/>
      <c r="H511" s="20"/>
      <c r="I511" s="20"/>
      <c r="J511" s="33">
        <f>SUM(Seznam_dokladu[[#This Row],[Částka bez DPH]:[DPH]])</f>
        <v>0</v>
      </c>
      <c r="K511" s="33"/>
      <c r="L511" s="58"/>
      <c r="M511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11" s="107"/>
    </row>
    <row r="512" spans="1:14" x14ac:dyDescent="0.2">
      <c r="A512" s="31">
        <f t="shared" si="7"/>
        <v>486</v>
      </c>
      <c r="B512" s="23"/>
      <c r="C512" s="23"/>
      <c r="D512" s="30"/>
      <c r="E512" s="23"/>
      <c r="F512" s="24"/>
      <c r="G512" s="127"/>
      <c r="H512" s="20"/>
      <c r="I512" s="20"/>
      <c r="J512" s="33">
        <f>SUM(Seznam_dokladu[[#This Row],[Částka bez DPH]:[DPH]])</f>
        <v>0</v>
      </c>
      <c r="K512" s="33"/>
      <c r="L512" s="58"/>
      <c r="M512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12" s="107"/>
    </row>
    <row r="513" spans="1:14" x14ac:dyDescent="0.2">
      <c r="A513" s="31">
        <f t="shared" si="7"/>
        <v>487</v>
      </c>
      <c r="B513" s="23"/>
      <c r="C513" s="23"/>
      <c r="D513" s="30"/>
      <c r="E513" s="23"/>
      <c r="F513" s="24"/>
      <c r="G513" s="127"/>
      <c r="H513" s="20"/>
      <c r="I513" s="20"/>
      <c r="J513" s="33">
        <f>SUM(Seznam_dokladu[[#This Row],[Částka bez DPH]:[DPH]])</f>
        <v>0</v>
      </c>
      <c r="K513" s="33"/>
      <c r="L513" s="58"/>
      <c r="M513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13" s="107"/>
    </row>
    <row r="514" spans="1:14" x14ac:dyDescent="0.2">
      <c r="A514" s="31">
        <f t="shared" si="7"/>
        <v>488</v>
      </c>
      <c r="B514" s="23"/>
      <c r="C514" s="23"/>
      <c r="D514" s="30"/>
      <c r="E514" s="23"/>
      <c r="F514" s="24"/>
      <c r="G514" s="127"/>
      <c r="H514" s="20"/>
      <c r="I514" s="20"/>
      <c r="J514" s="33">
        <f>SUM(Seznam_dokladu[[#This Row],[Částka bez DPH]:[DPH]])</f>
        <v>0</v>
      </c>
      <c r="K514" s="33"/>
      <c r="L514" s="58"/>
      <c r="M514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14" s="107"/>
    </row>
    <row r="515" spans="1:14" x14ac:dyDescent="0.2">
      <c r="A515" s="31">
        <f t="shared" si="7"/>
        <v>489</v>
      </c>
      <c r="B515" s="23"/>
      <c r="C515" s="23"/>
      <c r="D515" s="30"/>
      <c r="E515" s="23"/>
      <c r="F515" s="24"/>
      <c r="G515" s="127"/>
      <c r="H515" s="20"/>
      <c r="I515" s="20"/>
      <c r="J515" s="33">
        <f>SUM(Seznam_dokladu[[#This Row],[Částka bez DPH]:[DPH]])</f>
        <v>0</v>
      </c>
      <c r="K515" s="33"/>
      <c r="L515" s="58"/>
      <c r="M515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15" s="107"/>
    </row>
    <row r="516" spans="1:14" x14ac:dyDescent="0.2">
      <c r="A516" s="31">
        <f t="shared" si="7"/>
        <v>490</v>
      </c>
      <c r="B516" s="23"/>
      <c r="C516" s="23"/>
      <c r="D516" s="30"/>
      <c r="E516" s="23"/>
      <c r="F516" s="24"/>
      <c r="G516" s="127"/>
      <c r="H516" s="20"/>
      <c r="I516" s="20"/>
      <c r="J516" s="33">
        <f>SUM(Seznam_dokladu[[#This Row],[Částka bez DPH]:[DPH]])</f>
        <v>0</v>
      </c>
      <c r="K516" s="33"/>
      <c r="L516" s="58"/>
      <c r="M516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16" s="107"/>
    </row>
    <row r="517" spans="1:14" x14ac:dyDescent="0.2">
      <c r="A517" s="31">
        <f t="shared" si="7"/>
        <v>491</v>
      </c>
      <c r="B517" s="23"/>
      <c r="C517" s="23"/>
      <c r="D517" s="30"/>
      <c r="E517" s="23"/>
      <c r="F517" s="24"/>
      <c r="G517" s="127"/>
      <c r="H517" s="20"/>
      <c r="I517" s="20"/>
      <c r="J517" s="33">
        <f>SUM(Seznam_dokladu[[#This Row],[Částka bez DPH]:[DPH]])</f>
        <v>0</v>
      </c>
      <c r="K517" s="33"/>
      <c r="L517" s="58"/>
      <c r="M517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17" s="107"/>
    </row>
    <row r="518" spans="1:14" x14ac:dyDescent="0.2">
      <c r="A518" s="31">
        <f t="shared" si="7"/>
        <v>492</v>
      </c>
      <c r="B518" s="23"/>
      <c r="C518" s="23"/>
      <c r="D518" s="30"/>
      <c r="E518" s="23"/>
      <c r="F518" s="24"/>
      <c r="G518" s="127"/>
      <c r="H518" s="20"/>
      <c r="I518" s="20"/>
      <c r="J518" s="33">
        <f>SUM(Seznam_dokladu[[#This Row],[Částka bez DPH]:[DPH]])</f>
        <v>0</v>
      </c>
      <c r="K518" s="33"/>
      <c r="L518" s="58"/>
      <c r="M518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18" s="107"/>
    </row>
    <row r="519" spans="1:14" x14ac:dyDescent="0.2">
      <c r="A519" s="31">
        <f t="shared" si="7"/>
        <v>493</v>
      </c>
      <c r="B519" s="23"/>
      <c r="C519" s="23"/>
      <c r="D519" s="30"/>
      <c r="E519" s="23"/>
      <c r="F519" s="24"/>
      <c r="G519" s="127"/>
      <c r="H519" s="20"/>
      <c r="I519" s="20"/>
      <c r="J519" s="33">
        <f>SUM(Seznam_dokladu[[#This Row],[Částka bez DPH]:[DPH]])</f>
        <v>0</v>
      </c>
      <c r="K519" s="33"/>
      <c r="L519" s="58"/>
      <c r="M519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19" s="107"/>
    </row>
    <row r="520" spans="1:14" x14ac:dyDescent="0.2">
      <c r="A520" s="31">
        <f t="shared" si="7"/>
        <v>494</v>
      </c>
      <c r="B520" s="23"/>
      <c r="C520" s="23"/>
      <c r="D520" s="30"/>
      <c r="E520" s="23"/>
      <c r="F520" s="24"/>
      <c r="G520" s="127"/>
      <c r="H520" s="20"/>
      <c r="I520" s="20"/>
      <c r="J520" s="33">
        <f>SUM(Seznam_dokladu[[#This Row],[Částka bez DPH]:[DPH]])</f>
        <v>0</v>
      </c>
      <c r="K520" s="33"/>
      <c r="L520" s="58"/>
      <c r="M520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20" s="107"/>
    </row>
    <row r="521" spans="1:14" x14ac:dyDescent="0.2">
      <c r="A521" s="31">
        <f t="shared" si="7"/>
        <v>495</v>
      </c>
      <c r="B521" s="23"/>
      <c r="C521" s="23"/>
      <c r="D521" s="30"/>
      <c r="E521" s="23"/>
      <c r="F521" s="24"/>
      <c r="G521" s="127"/>
      <c r="H521" s="20"/>
      <c r="I521" s="20"/>
      <c r="J521" s="33">
        <f>SUM(Seznam_dokladu[[#This Row],[Částka bez DPH]:[DPH]])</f>
        <v>0</v>
      </c>
      <c r="K521" s="33"/>
      <c r="L521" s="58"/>
      <c r="M521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21" s="107"/>
    </row>
    <row r="522" spans="1:14" x14ac:dyDescent="0.2">
      <c r="A522" s="31">
        <f t="shared" si="7"/>
        <v>496</v>
      </c>
      <c r="B522" s="23"/>
      <c r="C522" s="23"/>
      <c r="D522" s="30"/>
      <c r="E522" s="23"/>
      <c r="F522" s="24"/>
      <c r="G522" s="127"/>
      <c r="H522" s="20"/>
      <c r="I522" s="20"/>
      <c r="J522" s="33">
        <f>SUM(Seznam_dokladu[[#This Row],[Částka bez DPH]:[DPH]])</f>
        <v>0</v>
      </c>
      <c r="K522" s="33"/>
      <c r="L522" s="58"/>
      <c r="M522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22" s="107"/>
    </row>
    <row r="523" spans="1:14" x14ac:dyDescent="0.2">
      <c r="A523" s="31">
        <f t="shared" si="7"/>
        <v>497</v>
      </c>
      <c r="B523" s="23"/>
      <c r="C523" s="23"/>
      <c r="D523" s="30"/>
      <c r="E523" s="23"/>
      <c r="F523" s="24"/>
      <c r="G523" s="127"/>
      <c r="H523" s="20"/>
      <c r="I523" s="20"/>
      <c r="J523" s="33">
        <f>SUM(Seznam_dokladu[[#This Row],[Částka bez DPH]:[DPH]])</f>
        <v>0</v>
      </c>
      <c r="K523" s="33"/>
      <c r="L523" s="58"/>
      <c r="M523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23" s="107"/>
    </row>
    <row r="524" spans="1:14" x14ac:dyDescent="0.2">
      <c r="A524" s="31">
        <f t="shared" si="7"/>
        <v>498</v>
      </c>
      <c r="B524" s="23"/>
      <c r="C524" s="23"/>
      <c r="D524" s="30"/>
      <c r="E524" s="23"/>
      <c r="F524" s="24"/>
      <c r="G524" s="127"/>
      <c r="H524" s="20"/>
      <c r="I524" s="20"/>
      <c r="J524" s="33">
        <f>SUM(Seznam_dokladu[[#This Row],[Částka bez DPH]:[DPH]])</f>
        <v>0</v>
      </c>
      <c r="K524" s="33"/>
      <c r="L524" s="58"/>
      <c r="M524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24" s="107"/>
    </row>
    <row r="525" spans="1:14" x14ac:dyDescent="0.2">
      <c r="A525" s="31">
        <f t="shared" si="7"/>
        <v>499</v>
      </c>
      <c r="B525" s="23"/>
      <c r="C525" s="23"/>
      <c r="D525" s="30"/>
      <c r="E525" s="23"/>
      <c r="F525" s="24"/>
      <c r="G525" s="127"/>
      <c r="H525" s="20"/>
      <c r="I525" s="20"/>
      <c r="J525" s="33">
        <f>SUM(Seznam_dokladu[[#This Row],[Částka bez DPH]:[DPH]])</f>
        <v>0</v>
      </c>
      <c r="K525" s="33"/>
      <c r="L525" s="58"/>
      <c r="M525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25" s="107"/>
    </row>
    <row r="526" spans="1:14" x14ac:dyDescent="0.2">
      <c r="A526" s="31">
        <f t="shared" si="7"/>
        <v>500</v>
      </c>
      <c r="B526" s="23"/>
      <c r="C526" s="23"/>
      <c r="D526" s="30"/>
      <c r="E526" s="23"/>
      <c r="F526" s="24"/>
      <c r="G526" s="127"/>
      <c r="H526" s="20"/>
      <c r="I526" s="20"/>
      <c r="J526" s="33">
        <f>SUM(Seznam_dokladu[[#This Row],[Částka bez DPH]:[DPH]])</f>
        <v>0</v>
      </c>
      <c r="K526" s="33"/>
      <c r="L526" s="58"/>
      <c r="M526" s="120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26" s="107"/>
    </row>
  </sheetData>
  <sheetProtection formatCells="0" formatColumns="0" formatRows="0" insertColumns="0" insertRows="0" insertHyperlinks="0" deleteColumns="0" deleteRows="0" autoFilter="0"/>
  <mergeCells count="25">
    <mergeCell ref="E2:G2"/>
    <mergeCell ref="E7:E8"/>
    <mergeCell ref="F7:F8"/>
    <mergeCell ref="G7:G8"/>
    <mergeCell ref="H7:H8"/>
    <mergeCell ref="E9:E10"/>
    <mergeCell ref="F9:F10"/>
    <mergeCell ref="G9:G10"/>
    <mergeCell ref="H9:H10"/>
    <mergeCell ref="E11:E12"/>
    <mergeCell ref="F11:F12"/>
    <mergeCell ref="G11:G12"/>
    <mergeCell ref="H11:H12"/>
    <mergeCell ref="E22:E23"/>
    <mergeCell ref="F22:F23"/>
    <mergeCell ref="G22:G23"/>
    <mergeCell ref="H22:H23"/>
    <mergeCell ref="E18:E19"/>
    <mergeCell ref="F18:F19"/>
    <mergeCell ref="G18:G19"/>
    <mergeCell ref="H18:H19"/>
    <mergeCell ref="E20:E21"/>
    <mergeCell ref="F20:F21"/>
    <mergeCell ref="G20:G21"/>
    <mergeCell ref="H20:H21"/>
  </mergeCells>
  <conditionalFormatting sqref="H9">
    <cfRule type="cellIs" dxfId="59" priority="152" operator="greaterThan">
      <formula>$G$9</formula>
    </cfRule>
  </conditionalFormatting>
  <conditionalFormatting sqref="H11">
    <cfRule type="cellIs" dxfId="58" priority="153" operator="greaterThan">
      <formula>$G$11</formula>
    </cfRule>
  </conditionalFormatting>
  <conditionalFormatting sqref="G4">
    <cfRule type="cellIs" dxfId="57" priority="88" operator="greaterThan">
      <formula>$F$4</formula>
    </cfRule>
  </conditionalFormatting>
  <conditionalFormatting sqref="L27:L526">
    <cfRule type="cellIs" dxfId="56" priority="79" operator="greaterThan">
      <formula>$H27</formula>
    </cfRule>
  </conditionalFormatting>
  <conditionalFormatting sqref="H20">
    <cfRule type="cellIs" dxfId="55" priority="76" operator="greaterThan">
      <formula>$G$20</formula>
    </cfRule>
  </conditionalFormatting>
  <conditionalFormatting sqref="H22">
    <cfRule type="cellIs" dxfId="54" priority="77" operator="greaterThan">
      <formula>$G$22</formula>
    </cfRule>
  </conditionalFormatting>
  <conditionalFormatting sqref="G7:G12 G18:G24 F4 F15">
    <cfRule type="containsText" dxfId="53" priority="56" operator="containsText" text="Vyplňte list 1. Souhrn!">
      <formula>NOT(ISERROR(SEARCH("Vyplňte list 1. Souhrn!",F4)))</formula>
    </cfRule>
  </conditionalFormatting>
  <conditionalFormatting sqref="K27:K526">
    <cfRule type="cellIs" dxfId="52" priority="49" operator="greaterThan">
      <formula>$H27</formula>
    </cfRule>
    <cfRule type="cellIs" dxfId="51" priority="50" operator="greaterThan">
      <formula>$J27</formula>
    </cfRule>
  </conditionalFormatting>
  <conditionalFormatting sqref="F27:F526">
    <cfRule type="expression" dxfId="50" priority="24">
      <formula>"A($J30&gt;0;$F=0)"</formula>
    </cfRule>
    <cfRule type="expression" dxfId="49" priority="54">
      <formula>"A($J30&gt;0;$F=0)"</formula>
    </cfRule>
  </conditionalFormatting>
  <conditionalFormatting sqref="G27:G526">
    <cfRule type="expression" dxfId="39" priority="14">
      <formula>AND($L27&gt;0,$G27&lt;DATEVALUE("1.1.2024"))</formula>
    </cfRule>
    <cfRule type="expression" dxfId="38" priority="15">
      <formula>AND($L27&gt;0,$C27="DPP",$G27&gt;DATEVALUE("31.1.2025"))</formula>
    </cfRule>
    <cfRule type="expression" dxfId="37" priority="16">
      <formula>AND($L27&gt;0,$C27="DPČ",$G27&gt;DATEVALUE("31.1.2025"))</formula>
    </cfRule>
    <cfRule type="expression" dxfId="36" priority="17">
      <formula>AND($L27&gt;0,$F27="IV",$G27&gt;DATEVALUE("31.1.2025"))</formula>
    </cfRule>
    <cfRule type="expression" dxfId="35" priority="18">
      <formula>AND($L27&gt;0,$C27&lt;&gt;"DPP",$C27&lt;&gt;"DPČ",$F27&lt;&gt;"IV",$G27&gt;DATEVALUE("31.12.2024"))</formula>
    </cfRule>
    <cfRule type="expression" dxfId="34" priority="19">
      <formula>AND($K27&gt;0,$C27="DPČ",$G27&gt;DATEVALUE("31.1.2024"))</formula>
    </cfRule>
    <cfRule type="expression" dxfId="33" priority="20">
      <formula>AND($K27&gt;0,$C27="DPP",$G27&gt;DATEVALUE("31.1.2024"))</formula>
    </cfRule>
    <cfRule type="expression" dxfId="32" priority="21">
      <formula>AND($K27&gt;0,$F27="IV",$G27&gt;DATEVALUE("31.1.2024"))</formula>
    </cfRule>
    <cfRule type="expression" dxfId="31" priority="22">
      <formula>AND($K27&gt;0,$C27&lt;&gt;"DPP",$C27&lt;&gt;"DPČ",$F27&lt;&gt;"IV",$G27&gt;DATEVALUE("31.12.2023"))</formula>
    </cfRule>
    <cfRule type="expression" dxfId="30" priority="23">
      <formula>AND($K27&gt;0,$G27&lt;DATEVALUE("1.1.2023"))</formula>
    </cfRule>
  </conditionalFormatting>
  <conditionalFormatting sqref="H7:H8">
    <cfRule type="cellIs" dxfId="48" priority="13" operator="greaterThan">
      <formula>$G$7</formula>
    </cfRule>
  </conditionalFormatting>
  <conditionalFormatting sqref="G15">
    <cfRule type="cellIs" dxfId="47" priority="3" operator="greaterThan">
      <formula>$F$15</formula>
    </cfRule>
  </conditionalFormatting>
  <conditionalFormatting sqref="H18:H19">
    <cfRule type="cellIs" dxfId="46" priority="2" operator="greaterThan">
      <formula>$G$18</formula>
    </cfRule>
  </conditionalFormatting>
  <pageMargins left="0.70866141732283472" right="0.70866141732283472" top="0.78740157480314965" bottom="0.78740157480314965" header="0.31496062992125984" footer="0.31496062992125984"/>
  <pageSetup paperSize="9" scale="5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2" operator="notEqual" id="{55A7D338-1FB9-45D6-B42E-AB00320E6D9B}">
            <xm:f>'2. Náklady'!$F$8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H7:H8</xm:sqref>
        </x14:conditionalFormatting>
        <x14:conditionalFormatting xmlns:xm="http://schemas.microsoft.com/office/excel/2006/main">
          <x14:cfRule type="cellIs" priority="11" operator="notEqual" id="{79E03414-C6F2-4079-AEC6-3DC77A6B2079}">
            <xm:f>'2. Náklady'!$F$9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H9:H10</xm:sqref>
        </x14:conditionalFormatting>
        <x14:conditionalFormatting xmlns:xm="http://schemas.microsoft.com/office/excel/2006/main">
          <x14:cfRule type="cellIs" priority="9" operator="notEqual" id="{2148654D-E509-4BFD-9278-EE2202DB4D11}">
            <xm:f>'2. Náklady'!$F$10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H11:H12</xm:sqref>
        </x14:conditionalFormatting>
        <x14:conditionalFormatting xmlns:xm="http://schemas.microsoft.com/office/excel/2006/main">
          <x14:cfRule type="cellIs" priority="6" operator="notEqual" id="{879323E8-C9A2-47C6-A3B1-5E2443E0F31B}">
            <xm:f>'2. Náklady'!$J$9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H20:H21</xm:sqref>
        </x14:conditionalFormatting>
        <x14:conditionalFormatting xmlns:xm="http://schemas.microsoft.com/office/excel/2006/main">
          <x14:cfRule type="cellIs" priority="5" operator="notEqual" id="{FA4C64EF-CCD1-4819-AD12-470A30773D28}">
            <xm:f>'2. Náklady'!$J$10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H22:H24</xm:sqref>
        </x14:conditionalFormatting>
        <x14:conditionalFormatting xmlns:xm="http://schemas.microsoft.com/office/excel/2006/main">
          <x14:cfRule type="cellIs" priority="1" operator="notEqual" id="{789CF29F-59F8-4609-AD72-DD6587AA5BEB}">
            <xm:f>'2. Náklady'!$J$8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H18:H19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5F871-B7AE-4082-AA20-6535AC63A3C7}">
  <dimension ref="A2:A3"/>
  <sheetViews>
    <sheetView workbookViewId="0">
      <selection activeCell="G27" sqref="G27"/>
    </sheetView>
  </sheetViews>
  <sheetFormatPr defaultRowHeight="15" x14ac:dyDescent="0.25"/>
  <cols>
    <col min="1" max="1" width="37.28515625" bestFit="1" customWidth="1"/>
  </cols>
  <sheetData>
    <row r="2" spans="1:1" x14ac:dyDescent="0.25">
      <c r="A2" t="s">
        <v>202</v>
      </c>
    </row>
    <row r="3" spans="1:1" x14ac:dyDescent="0.25">
      <c r="A3" t="s">
        <v>203</v>
      </c>
    </row>
  </sheetData>
  <dataValidations count="3">
    <dataValidation type="list" allowBlank="1" showInputMessage="1" showErrorMessage="1" sqref="B17" xr:uid="{51C181EC-EC11-4C50-9EEC-DA24840FD9BE}">
      <formula1>$A$2:$A$4</formula1>
    </dataValidation>
    <dataValidation type="list" allowBlank="1" showInputMessage="1" showErrorMessage="1" sqref="B12" xr:uid="{4849A474-6DF6-4051-8DDD-4E0BCE2A2ACE}">
      <formula1>$A$2:$A$3</formula1>
    </dataValidation>
    <dataValidation allowBlank="1" showInputMessage="1" showErrorMessage="1" prompt="- VYBERTE ZE SEZNAMU -" sqref="A9" xr:uid="{A3E0726F-4BFB-469C-93C8-04FC6DBCDE99}"/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17"/>
  <sheetViews>
    <sheetView workbookViewId="0">
      <selection activeCell="A18" sqref="A18"/>
    </sheetView>
  </sheetViews>
  <sheetFormatPr defaultColWidth="9.140625" defaultRowHeight="15" x14ac:dyDescent="0.25"/>
  <cols>
    <col min="1" max="1" width="67.85546875" style="1" customWidth="1"/>
    <col min="2" max="16384" width="9.140625" style="1"/>
  </cols>
  <sheetData>
    <row r="2" spans="1:1" x14ac:dyDescent="0.25">
      <c r="A2" s="46" t="s">
        <v>4</v>
      </c>
    </row>
    <row r="3" spans="1:1" x14ac:dyDescent="0.25">
      <c r="A3" s="47" t="s">
        <v>5</v>
      </c>
    </row>
    <row r="4" spans="1:1" x14ac:dyDescent="0.25">
      <c r="A4" s="47" t="s">
        <v>6</v>
      </c>
    </row>
    <row r="5" spans="1:1" x14ac:dyDescent="0.25">
      <c r="A5" s="47" t="s">
        <v>7</v>
      </c>
    </row>
    <row r="6" spans="1:1" x14ac:dyDescent="0.25">
      <c r="A6" s="47" t="s">
        <v>8</v>
      </c>
    </row>
    <row r="7" spans="1:1" x14ac:dyDescent="0.25">
      <c r="A7" s="47" t="s">
        <v>9</v>
      </c>
    </row>
    <row r="8" spans="1:1" x14ac:dyDescent="0.25">
      <c r="A8" s="47"/>
    </row>
    <row r="9" spans="1:1" x14ac:dyDescent="0.25">
      <c r="A9" s="47" t="s">
        <v>1</v>
      </c>
    </row>
    <row r="10" spans="1:1" x14ac:dyDescent="0.25">
      <c r="A10" s="47" t="s">
        <v>2</v>
      </c>
    </row>
    <row r="11" spans="1:1" x14ac:dyDescent="0.25">
      <c r="A11" s="47" t="s">
        <v>3</v>
      </c>
    </row>
    <row r="12" spans="1:1" x14ac:dyDescent="0.25">
      <c r="A12" s="47"/>
    </row>
    <row r="13" spans="1:1" x14ac:dyDescent="0.25">
      <c r="A13" s="46" t="s">
        <v>4</v>
      </c>
    </row>
    <row r="14" spans="1:1" x14ac:dyDescent="0.25">
      <c r="A14" s="17" t="s">
        <v>147</v>
      </c>
    </row>
    <row r="15" spans="1:1" x14ac:dyDescent="0.25">
      <c r="A15" s="56" t="s">
        <v>154</v>
      </c>
    </row>
    <row r="16" spans="1:1" x14ac:dyDescent="0.25">
      <c r="A16" s="17" t="s">
        <v>148</v>
      </c>
    </row>
    <row r="17" spans="1:1" x14ac:dyDescent="0.25">
      <c r="A17" s="17"/>
    </row>
  </sheetData>
  <sheetProtection algorithmName="SHA-512" hashValue="efntzbOZWtN/3kVo9halPl29iKmRQBKN5KtkzPC5G5/84ZerurvwHzNNEaEOsh4tUJG5KBiSGWfmUUOchCXJKQ==" saltValue="E8FKfmYhmKo3Mdc113YSig==" spinCount="100000" sheet="1" select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4</vt:i4>
      </vt:variant>
    </vt:vector>
  </HeadingPairs>
  <TitlesOfParts>
    <vt:vector size="10" baseType="lpstr">
      <vt:lpstr>1. Souhrn</vt:lpstr>
      <vt:lpstr>2. Náklady</vt:lpstr>
      <vt:lpstr>3. Zdroje</vt:lpstr>
      <vt:lpstr>4. Seznam dokladů</vt:lpstr>
      <vt:lpstr>List2</vt:lpstr>
      <vt:lpstr>5. Data</vt:lpstr>
      <vt:lpstr>'2. Náklady'!Názvy_tisku</vt:lpstr>
      <vt:lpstr>'1. Souhrn'!Oblast_tisku</vt:lpstr>
      <vt:lpstr>'2. Náklady'!Oblast_tisku</vt:lpstr>
      <vt:lpstr>'3. Zdroje'!Oblast_tisku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2024-01-08T13:00:12Z</dcterms:modified>
</cp:coreProperties>
</file>