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z.zahradnickova\Documents\2025 VDŘ\"/>
    </mc:Choice>
  </mc:AlternateContent>
  <xr:revisionPtr revIDLastSave="0" documentId="8_{D538D0E9-68C1-4825-AE09-A93341E2CD2C}" xr6:coauthVersionLast="36" xr6:coauthVersionMax="36" xr10:uidLastSave="{00000000-0000-0000-0000-000000000000}"/>
  <bookViews>
    <workbookView xWindow="0" yWindow="0" windowWidth="23040" windowHeight="8780" xr2:uid="{00000000-000D-0000-FFFF-FFFF00000000}"/>
  </bookViews>
  <sheets>
    <sheet name="Divadlo 2025" sheetId="1" r:id="rId1"/>
  </sheets>
  <definedNames>
    <definedName name="_xlnm._FilterDatabase" localSheetId="0" hidden="1">'Divadlo 2025'!$A$1:$Z$218</definedName>
    <definedName name="_xlnm.Print_Area" localSheetId="0">'Divadlo 2025'!$A$1:$AA$219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0" i="1" l="1"/>
  <c r="AA81" i="1"/>
  <c r="AA50" i="1"/>
  <c r="AA2" i="1"/>
  <c r="AA144" i="1"/>
  <c r="AA176" i="1"/>
  <c r="AA183" i="1"/>
  <c r="AA188" i="1"/>
  <c r="AA199" i="1"/>
  <c r="AA197" i="1"/>
  <c r="AA207" i="1" l="1"/>
  <c r="Z121" i="1" l="1"/>
  <c r="Z61" i="1"/>
  <c r="Z192" i="1" l="1"/>
  <c r="I217" i="1" l="1"/>
  <c r="H217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1" i="1"/>
  <c r="Z52" i="1"/>
  <c r="Z53" i="1"/>
  <c r="Z54" i="1"/>
  <c r="Z55" i="1"/>
  <c r="Z56" i="1"/>
  <c r="Z57" i="1"/>
  <c r="Z58" i="1"/>
  <c r="Z59" i="1"/>
  <c r="Z60" i="1"/>
  <c r="Z62" i="1"/>
  <c r="Z63" i="1"/>
  <c r="Z64" i="1"/>
  <c r="Z65" i="1"/>
  <c r="Z66" i="1"/>
  <c r="Z67" i="1"/>
  <c r="Z68" i="1"/>
  <c r="Z69" i="1"/>
  <c r="Z71" i="1"/>
  <c r="Z72" i="1"/>
  <c r="Z73" i="1"/>
  <c r="Z74" i="1"/>
  <c r="Z75" i="1"/>
  <c r="Z76" i="1"/>
  <c r="Z77" i="1"/>
  <c r="Z78" i="1"/>
  <c r="Z79" i="1"/>
  <c r="Z80" i="1"/>
  <c r="Z82" i="1"/>
  <c r="Z83" i="1"/>
  <c r="Z84" i="1"/>
  <c r="Z85" i="1"/>
  <c r="Z86" i="1"/>
  <c r="Z87" i="1"/>
  <c r="Z88" i="1"/>
  <c r="Z89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70" i="1"/>
  <c r="Z138" i="1"/>
  <c r="Z139" i="1"/>
  <c r="Z140" i="1"/>
  <c r="Z141" i="1"/>
  <c r="Z142" i="1"/>
  <c r="Z143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7" i="1"/>
  <c r="Z178" i="1"/>
  <c r="Z179" i="1"/>
  <c r="Z180" i="1"/>
  <c r="Z181" i="1"/>
  <c r="Z206" i="1"/>
  <c r="Z182" i="1"/>
  <c r="Z184" i="1"/>
  <c r="Z185" i="1"/>
  <c r="Z186" i="1"/>
  <c r="Z187" i="1"/>
  <c r="Z189" i="1"/>
  <c r="Z190" i="1"/>
  <c r="Z191" i="1"/>
  <c r="Z193" i="1"/>
  <c r="Z194" i="1"/>
  <c r="Z195" i="1"/>
  <c r="Z196" i="1"/>
  <c r="Z198" i="1"/>
  <c r="Z200" i="1"/>
  <c r="Z201" i="1"/>
  <c r="Z202" i="1"/>
  <c r="Z203" i="1"/>
  <c r="Z204" i="1"/>
  <c r="Z205" i="1"/>
  <c r="Z3" i="1"/>
  <c r="I213" i="1" l="1"/>
  <c r="H213" i="1"/>
  <c r="H207" i="1" l="1"/>
  <c r="H214" i="1" s="1"/>
  <c r="H218" i="1" s="1"/>
  <c r="I207" i="1"/>
  <c r="I214" i="1" l="1"/>
  <c r="I218" i="1" s="1"/>
</calcChain>
</file>

<file path=xl/sharedStrings.xml><?xml version="1.0" encoding="utf-8"?>
<sst xmlns="http://schemas.openxmlformats.org/spreadsheetml/2006/main" count="1637" uniqueCount="1010">
  <si>
    <t>Číslo žádosti</t>
  </si>
  <si>
    <t xml:space="preserve">Spis. zn. </t>
  </si>
  <si>
    <t>Žadatel - název</t>
  </si>
  <si>
    <t>Název žádosti</t>
  </si>
  <si>
    <t>Právní forma</t>
  </si>
  <si>
    <t>IČ</t>
  </si>
  <si>
    <t>Celkové výdaje</t>
  </si>
  <si>
    <t>Požadovaná dotace</t>
  </si>
  <si>
    <t>ZR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</si>
  <si>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</si>
  <si>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</si>
  <si>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</si>
  <si>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</si>
  <si>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</si>
  <si>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</si>
  <si>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</si>
  <si>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</si>
  <si>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</si>
  <si>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</si>
  <si>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</si>
  <si>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</si>
  <si>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</si>
  <si>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</si>
  <si>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</si>
  <si>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Body</t>
  </si>
  <si>
    <t>1. Festival, přehlídka</t>
  </si>
  <si>
    <t>MK-PD-25-00123</t>
  </si>
  <si>
    <t>MK-S 14877/2024 OUKKO</t>
  </si>
  <si>
    <t>Divadlo X10 z. s.</t>
  </si>
  <si>
    <t>Divadelní festival Kutná Hora 2025</t>
  </si>
  <si>
    <t>Spolek</t>
  </si>
  <si>
    <t>01420917</t>
  </si>
  <si>
    <t>A</t>
  </si>
  <si>
    <t>MK-PD-25-00023</t>
  </si>
  <si>
    <t>MK-S 13548/2024 OUKKO</t>
  </si>
  <si>
    <t>Janáčkova akademie múzických umění</t>
  </si>
  <si>
    <t>Mezinárodní festival divadelních škol SETKÁNÍ/ENCOUNTER 2025</t>
  </si>
  <si>
    <t>Vysoká škola (veřejná, státní)</t>
  </si>
  <si>
    <t>62156462</t>
  </si>
  <si>
    <t>MK-PD-25-00050</t>
  </si>
  <si>
    <t>MK-S 14093/2024 OUKKO</t>
  </si>
  <si>
    <t>Nová síť z.s.</t>
  </si>
  <si>
    <t>Malá inventura 2025</t>
  </si>
  <si>
    <t>26679621</t>
  </si>
  <si>
    <t>MK-PD-25-00163</t>
  </si>
  <si>
    <t>MK-S 14926/2024 OUKKO</t>
  </si>
  <si>
    <t>DAMÚZA, z. ú.</t>
  </si>
  <si>
    <t>KUK 2025</t>
  </si>
  <si>
    <t>Ústav</t>
  </si>
  <si>
    <t>70099715</t>
  </si>
  <si>
    <t>MK-PD-25-00150</t>
  </si>
  <si>
    <t>MK-S 14912/2024 OUKKO</t>
  </si>
  <si>
    <t>MOTUS, z.s.</t>
  </si>
  <si>
    <t>LOUTEX 2025</t>
  </si>
  <si>
    <t>26527120</t>
  </si>
  <si>
    <t xml:space="preserve">A </t>
  </si>
  <si>
    <t>MK-PD-25-00007</t>
  </si>
  <si>
    <t>MK-S 13419/2024 OUKKO</t>
  </si>
  <si>
    <t>Naivní divadlo Liberec,příspěvková  organizace</t>
  </si>
  <si>
    <t>Mateřinka 2025 - mezinárodní festival profesionálních divadel s inscenacemi pro děti předškolního věku.</t>
  </si>
  <si>
    <t>Příspěvková organizace zřízená územním samosprávným celkem</t>
  </si>
  <si>
    <t>00083178</t>
  </si>
  <si>
    <t>B</t>
  </si>
  <si>
    <t>MK-PD-25-00027</t>
  </si>
  <si>
    <t>MK-S 13515/2024 OUKKO</t>
  </si>
  <si>
    <t>Spolek pro vydávání časopisu Loutkář</t>
  </si>
  <si>
    <t>XXXV. přelet nad loutkářským hnízdem</t>
  </si>
  <si>
    <t>67363741</t>
  </si>
  <si>
    <t>MK-PD-25-00010</t>
  </si>
  <si>
    <t>MK-S 14393/2024 OUKKO</t>
  </si>
  <si>
    <t>Divadlo loutek Ostrava, příspěvková organizace</t>
  </si>
  <si>
    <t>Spectaculo Interesse 2025</t>
  </si>
  <si>
    <t>00533874</t>
  </si>
  <si>
    <t>A-</t>
  </si>
  <si>
    <t>MK-PD-25-00039</t>
  </si>
  <si>
    <t>MK-S 14490/2024 OUKKO</t>
  </si>
  <si>
    <t>Kávéeska, příspěvková organizace; zkratka KVS, p. o.</t>
  </si>
  <si>
    <t>Polárkový dort 2025</t>
  </si>
  <si>
    <t>00101508</t>
  </si>
  <si>
    <t>MK-PD-25-00109</t>
  </si>
  <si>
    <t>MK-S 14849/2024 OUKKO</t>
  </si>
  <si>
    <t>VyšeHrátky 2025</t>
  </si>
  <si>
    <t>MK-PD-25-00028</t>
  </si>
  <si>
    <t>MK-S 13524/2024 OUKKO</t>
  </si>
  <si>
    <t>Dream Factory Ostrava, z. s.</t>
  </si>
  <si>
    <t>17. ročník Dream Factory Ostrava 2025</t>
  </si>
  <si>
    <t>22710701</t>
  </si>
  <si>
    <t>MK-PD-25-00071</t>
  </si>
  <si>
    <t>MK-S 14421/2024 OUKKO</t>
  </si>
  <si>
    <t>Johan, zapsaný ústav</t>
  </si>
  <si>
    <t>Nastevřeno 2025</t>
  </si>
  <si>
    <t>68783001</t>
  </si>
  <si>
    <t>MK-PD-25-00174</t>
  </si>
  <si>
    <t>MK-S 14941/2024 OUKKO</t>
  </si>
  <si>
    <t>KULT, spolek</t>
  </si>
  <si>
    <t>KULT 28</t>
  </si>
  <si>
    <t>26602598</t>
  </si>
  <si>
    <t>MK-PD-25-00175</t>
  </si>
  <si>
    <t>MK-S 14975/2024 OUKKO</t>
  </si>
  <si>
    <t>DIVADLO BRATŘÍ FORMANŮ</t>
  </si>
  <si>
    <t>Open air festival Divadla bratří Formanů ARENA 2025</t>
  </si>
  <si>
    <t>69347425</t>
  </si>
  <si>
    <t>MK-PD-25-00033</t>
  </si>
  <si>
    <t>MK-S 13545/2024 OUKKO</t>
  </si>
  <si>
    <t>Divadlo v Dlouhé</t>
  </si>
  <si>
    <t>Festival 13+, 16. ročník</t>
  </si>
  <si>
    <t>00064343</t>
  </si>
  <si>
    <t>MK-PD-25-00156</t>
  </si>
  <si>
    <t>MK-S 14929/2024 OUKKO</t>
  </si>
  <si>
    <t>Městské divadlo Zlín, příspěvková organizace</t>
  </si>
  <si>
    <t>29. mezinárodní divadelní festival Setkání 2025 Stretnutie</t>
  </si>
  <si>
    <t>00094838</t>
  </si>
  <si>
    <t>MK-PD-25-00152</t>
  </si>
  <si>
    <t>MK-S 14915/2024 OUKKO</t>
  </si>
  <si>
    <t>Příští vlna z. s.</t>
  </si>
  <si>
    <t>…příští vlna/next wave… 2025</t>
  </si>
  <si>
    <t>26664666</t>
  </si>
  <si>
    <t>MK-PD-25-00030</t>
  </si>
  <si>
    <t>MK-S 13541/2024 OUKKO</t>
  </si>
  <si>
    <t>Divadlo pod Palmovkou</t>
  </si>
  <si>
    <t>PALM OFF FEST 2025</t>
  </si>
  <si>
    <t>00064301</t>
  </si>
  <si>
    <t>MK-PD-25-00034</t>
  </si>
  <si>
    <t>MK-S 13546/2024 OUKKO</t>
  </si>
  <si>
    <t>Dítě v Dlouhé, 27. ročník</t>
  </si>
  <si>
    <t>MK-PD-25-00041</t>
  </si>
  <si>
    <t>MK-S 13951/2024 OUKKO</t>
  </si>
  <si>
    <t>Člověk na hranici, z.s.</t>
  </si>
  <si>
    <t>Mezinárodní divadelní festival BEZ HRANIC/BEZ GRANIC</t>
  </si>
  <si>
    <t>68149760</t>
  </si>
  <si>
    <t>MK-PD-25-00160</t>
  </si>
  <si>
    <t>MK-S 14917/2024 OUKKO</t>
  </si>
  <si>
    <t>Unijazz, pobočný spolek Boskovice</t>
  </si>
  <si>
    <t>Boskovice 2025 - festival pro židovskou čtvrť, divadelní část</t>
  </si>
  <si>
    <t>Pobočný spolek</t>
  </si>
  <si>
    <t>03785921</t>
  </si>
  <si>
    <t>C</t>
  </si>
  <si>
    <t>MK-PD-25-00074</t>
  </si>
  <si>
    <t>MK-S 14684/2024 OUKKO</t>
  </si>
  <si>
    <t>Divadlo Radost, příspěvková organizace</t>
  </si>
  <si>
    <t>Festival Radosti</t>
  </si>
  <si>
    <t>00489123</t>
  </si>
  <si>
    <t>MK-PD-25-00176</t>
  </si>
  <si>
    <t>MK-S 14980/2024 OUKKO</t>
  </si>
  <si>
    <t>Tripitaka, z.s.</t>
  </si>
  <si>
    <t>Faktor K.</t>
  </si>
  <si>
    <t>22840788</t>
  </si>
  <si>
    <t>MK-PD-25-00068</t>
  </si>
  <si>
    <t>MK-S 14450/2024 OUKKO</t>
  </si>
  <si>
    <t>Katolická beseda v Kopřivnici, z. s.</t>
  </si>
  <si>
    <t>Kopřiva - přehlídka netradičních divadel, 39. ročník</t>
  </si>
  <si>
    <t>16628357</t>
  </si>
  <si>
    <t>MK-PD-25-00001</t>
  </si>
  <si>
    <t>MK-S 13119/2024 OUKKO</t>
  </si>
  <si>
    <t>Komba, z.s.</t>
  </si>
  <si>
    <t>21. ročník festivalu Tvůrčí Afrika</t>
  </si>
  <si>
    <t>27043851</t>
  </si>
  <si>
    <t>MK-PD-25-00112</t>
  </si>
  <si>
    <t>MK-S 14865/2024 OUKKO</t>
  </si>
  <si>
    <t>Divadlo F.X.Šaldy Liberec,příspěvková organizace</t>
  </si>
  <si>
    <t>Festival WTF?!2025</t>
  </si>
  <si>
    <t>00083143</t>
  </si>
  <si>
    <t>MK-PD-25-00038</t>
  </si>
  <si>
    <t>MK-S 13549/2024 OUKKO</t>
  </si>
  <si>
    <t>Městské divadlo Brno, příspěvková organizace</t>
  </si>
  <si>
    <t>Dokořán pro hudební divadlo 2025</t>
  </si>
  <si>
    <t>00101397</t>
  </si>
  <si>
    <t>MK-PD-25-00078</t>
  </si>
  <si>
    <t>MK-S 14493/2024 OUKKO</t>
  </si>
  <si>
    <t>KD Mlejn, z.ú.</t>
  </si>
  <si>
    <t>Festival sólové tvorba pro děti a mládež 2025</t>
  </si>
  <si>
    <t>27452581</t>
  </si>
  <si>
    <t>MK-PD-25-00127</t>
  </si>
  <si>
    <t>MK-S 14881/2024 OUKKO</t>
  </si>
  <si>
    <t>Verbarium, z. s.</t>
  </si>
  <si>
    <t>Kolotoč příběhů 2025</t>
  </si>
  <si>
    <t>26643839</t>
  </si>
  <si>
    <t>MK-PD-25-00057</t>
  </si>
  <si>
    <t>MK-S 14401/2024 OUKKO</t>
  </si>
  <si>
    <t>Kredance, z. s.</t>
  </si>
  <si>
    <t>LOUTKOVNA 2025 - festival loutkového divadla</t>
  </si>
  <si>
    <t>22724591</t>
  </si>
  <si>
    <t>MK-PD-25-00077</t>
  </si>
  <si>
    <t>MK-S 14422/2024 OUKKO</t>
  </si>
  <si>
    <t>Městská divadla pražská</t>
  </si>
  <si>
    <t>Třetí ročník mezinárodního festivalu Měsíc Ukrajiny</t>
  </si>
  <si>
    <t>00064297</t>
  </si>
  <si>
    <t>MK-PD-25-00005</t>
  </si>
  <si>
    <t>MK-S 13465/2024 OUKKO</t>
  </si>
  <si>
    <t>PRAGUE FRINGE s.r.o.</t>
  </si>
  <si>
    <t>Prague Fringe 2025</t>
  </si>
  <si>
    <t>Společnost s ručením omezeným</t>
  </si>
  <si>
    <t>26511550</t>
  </si>
  <si>
    <t>MK-PD-25-00012</t>
  </si>
  <si>
    <t>MK-S 13427/2024 OUKKO</t>
  </si>
  <si>
    <t>ART Prometheus, zapsaný spolek</t>
  </si>
  <si>
    <t>Letní festival divadla a nového cirkusu ve Vyšším Brodě, 2.ročník</t>
  </si>
  <si>
    <t>26529866</t>
  </si>
  <si>
    <t>MK-PD-25-00106</t>
  </si>
  <si>
    <t>MK-S 14857/2024 OUKKO</t>
  </si>
  <si>
    <t>Kulturní služby města Moravská Třebová</t>
  </si>
  <si>
    <t>Rozmarné léto</t>
  </si>
  <si>
    <t>00371769</t>
  </si>
  <si>
    <t>MK-PD-25-00169</t>
  </si>
  <si>
    <t>MK-S 14937/2024 OUKKO</t>
  </si>
  <si>
    <t>Bez Zábradlí, z.ú.</t>
  </si>
  <si>
    <t>Festival Slovenské Divadlo v Praze 2025</t>
  </si>
  <si>
    <t>65401298</t>
  </si>
  <si>
    <t>MK-PD-25-00031</t>
  </si>
  <si>
    <t>MK-S 13539/2024 OUKKO</t>
  </si>
  <si>
    <t>Těšínské divadlo Český Těšín, příspěvková organizace</t>
  </si>
  <si>
    <t>Scéna bez hranic / Scena bez granic</t>
  </si>
  <si>
    <t>00100536</t>
  </si>
  <si>
    <t>MK-PD-25-00197</t>
  </si>
  <si>
    <t>MK-S 14952/2024 OUKKO</t>
  </si>
  <si>
    <t>DW7, o.p.s.</t>
  </si>
  <si>
    <t>Festivaly domu NACUCXY ve veřejném prostoru  - CIRKUZKUS a XY Berlín v Olomouci</t>
  </si>
  <si>
    <t>Obecně prospěšná společnost</t>
  </si>
  <si>
    <t>27025624</t>
  </si>
  <si>
    <t>MK-PD-25-00062</t>
  </si>
  <si>
    <t>MK-S 14444/2024 OUKKO</t>
  </si>
  <si>
    <t>Roztoč Fest z. s.</t>
  </si>
  <si>
    <t>Roztoč fest 2025</t>
  </si>
  <si>
    <t>14021315</t>
  </si>
  <si>
    <t>MK-PD-25-00173</t>
  </si>
  <si>
    <t>MK-S 14954/2024 OUKKO</t>
  </si>
  <si>
    <t>Sdružení pro bezbariérovou kulturu Nedomysleno</t>
  </si>
  <si>
    <t>Mezi ploty 2025 – největší divadelně-hudební festival pro podporu duševního zdraví ve střední Evropě: divadlo, komunikace a duševní zdraví: divadlo z Prahy a regionů, divadlo pro děti, umění menšin</t>
  </si>
  <si>
    <t>60435305</t>
  </si>
  <si>
    <t>MK-PD-25-00110</t>
  </si>
  <si>
    <t>MK-S 14858/2024 OUKKO</t>
  </si>
  <si>
    <t>Divadelní Luhačovice, z.s.</t>
  </si>
  <si>
    <t>Divadelní Luhačovice 2025</t>
  </si>
  <si>
    <t>27023036</t>
  </si>
  <si>
    <t>MK-PD-25-00004</t>
  </si>
  <si>
    <t>MK-S 13229/2024 OUKKO</t>
  </si>
  <si>
    <t>Východočeské divadlo Pardubice</t>
  </si>
  <si>
    <t>GRAND Festival smíchu, 25. ročník</t>
  </si>
  <si>
    <t>00088358</t>
  </si>
  <si>
    <t>MK-PD-25-00016</t>
  </si>
  <si>
    <t>MK-S 13438/2024 OUKKO</t>
  </si>
  <si>
    <t>Kultura Rychnov nad Kněžnou, s.r.o.</t>
  </si>
  <si>
    <t>Poláčkovo léto 2025 - 30. ročník</t>
  </si>
  <si>
    <t>27475689</t>
  </si>
  <si>
    <t>MK-PD-25-00022</t>
  </si>
  <si>
    <t>MK-S 13526/2024 OUKKO</t>
  </si>
  <si>
    <t>Město Kolín</t>
  </si>
  <si>
    <t>Mezinárodní divadelní festival J. G. Deburaua - Gasparáda</t>
  </si>
  <si>
    <t>Obec</t>
  </si>
  <si>
    <t>00235440</t>
  </si>
  <si>
    <t>MK-PD-25-00132</t>
  </si>
  <si>
    <t>MK-S 14887/2024 OUKKO</t>
  </si>
  <si>
    <t>Sense for Culture z.s.</t>
  </si>
  <si>
    <t>Imrvere 2025</t>
  </si>
  <si>
    <t>21716137</t>
  </si>
  <si>
    <t>MK-PD-25-00154</t>
  </si>
  <si>
    <t>MK-S 14951/2024 OUKKO</t>
  </si>
  <si>
    <t>INDIGO COMPANY z.s.</t>
  </si>
  <si>
    <t>INDIGO company z.s.</t>
  </si>
  <si>
    <t>01548247</t>
  </si>
  <si>
    <t>MK-PD-25-00122</t>
  </si>
  <si>
    <t>MK-S 14876/2024 OUKKO</t>
  </si>
  <si>
    <t>Moravské divadlo Olomouc, příspěvková organizace</t>
  </si>
  <si>
    <t>Moravské divadelní léto 2025</t>
  </si>
  <si>
    <t>00100544</t>
  </si>
  <si>
    <t>MK-PD-25-00013</t>
  </si>
  <si>
    <t>MK-S 13429/2024 OUKKO</t>
  </si>
  <si>
    <t>Vyšší odborná škola herecká s.r.o.</t>
  </si>
  <si>
    <t>DebutFest 2025</t>
  </si>
  <si>
    <t>25605593</t>
  </si>
  <si>
    <t>D</t>
  </si>
  <si>
    <t>2. Nový inscenační projekt</t>
  </si>
  <si>
    <t>MK-PD-25-00029</t>
  </si>
  <si>
    <t>MK-S 13525/2024 OUKKO</t>
  </si>
  <si>
    <t>Kniha džunglí, z.ú.</t>
  </si>
  <si>
    <t>Má vlast</t>
  </si>
  <si>
    <t>17592046</t>
  </si>
  <si>
    <t>MK-PD-25-00100</t>
  </si>
  <si>
    <t>MK-S 14445/2024 OUKKO</t>
  </si>
  <si>
    <t>Spolek Le Cabaret Nomade</t>
  </si>
  <si>
    <t>Emovere</t>
  </si>
  <si>
    <t>04942833</t>
  </si>
  <si>
    <t>MK-PD-25-00080</t>
  </si>
  <si>
    <t>MK-S 14488/2024 OUKKO</t>
  </si>
  <si>
    <t>Kolonie, z.s.</t>
  </si>
  <si>
    <t>V Zrcadlové síni</t>
  </si>
  <si>
    <t>22714758</t>
  </si>
  <si>
    <t>MK-PD-25-00135</t>
  </si>
  <si>
    <t>MK-S 14933/2024 OUKKO</t>
  </si>
  <si>
    <t>ŠTETL, spolek</t>
  </si>
  <si>
    <t>IN (Proč pryč?), site specific</t>
  </si>
  <si>
    <t>14021447</t>
  </si>
  <si>
    <t>MK-PD-25-00111</t>
  </si>
  <si>
    <t>MK-S 14859/2024 OUKKO</t>
  </si>
  <si>
    <t>Veselé chvíle, z.s.</t>
  </si>
  <si>
    <t>Human Nature</t>
  </si>
  <si>
    <t>17931673</t>
  </si>
  <si>
    <t>MK-PD-25-00199</t>
  </si>
  <si>
    <t>MK-S 14958/2024 OUKKO</t>
  </si>
  <si>
    <t>ArtProm s.r.o.</t>
  </si>
  <si>
    <t>V.O.S.A. Theatre: Mezi světy – První krok – Saturnovy prstence</t>
  </si>
  <si>
    <t>24174505</t>
  </si>
  <si>
    <t>MK-PD-25-00134</t>
  </si>
  <si>
    <t>MK-S 14904/2024 OUKKO</t>
  </si>
  <si>
    <t>Spielraum Kollektiv z. s.</t>
  </si>
  <si>
    <t>Iluminatorium</t>
  </si>
  <si>
    <t>04170644</t>
  </si>
  <si>
    <t>MK-PD-25-00098</t>
  </si>
  <si>
    <t>MK-S 14648/2024 OUKKO</t>
  </si>
  <si>
    <t>CO ČUMIŠ, z. s.</t>
  </si>
  <si>
    <t>CO ČUMIŠ 4 Matky a Macešky</t>
  </si>
  <si>
    <t>08230587</t>
  </si>
  <si>
    <t>MK-PD-25-00011</t>
  </si>
  <si>
    <t>MK-S 13425/2024 OUKKO</t>
  </si>
  <si>
    <t>artodo z. s.</t>
  </si>
  <si>
    <t>Asawa</t>
  </si>
  <si>
    <t>01699814</t>
  </si>
  <si>
    <t>MK-PD-25-00136</t>
  </si>
  <si>
    <t>MK-S 14888/2024 OUKKO</t>
  </si>
  <si>
    <t>Averze, z.s.</t>
  </si>
  <si>
    <t>TogetherSistas</t>
  </si>
  <si>
    <t>09426205</t>
  </si>
  <si>
    <t>MK-PD-25-00184</t>
  </si>
  <si>
    <t>MK-S 14984/2024 OUKKO</t>
  </si>
  <si>
    <t>Český pěvecký institut Vladimíra Chmela, z.ú.</t>
  </si>
  <si>
    <t>Nastudování opery Příhody lišky Bystroušky</t>
  </si>
  <si>
    <t>17155371</t>
  </si>
  <si>
    <t>MK-PD-25-00094</t>
  </si>
  <si>
    <t>MK-S 14428/2024 OUKKO</t>
  </si>
  <si>
    <t xml:space="preserve">Nachtigallová Renée </t>
  </si>
  <si>
    <t>Opera v Šárce 2025 - Libuše</t>
  </si>
  <si>
    <t>Podnikající fyzická osoba tuzemská</t>
  </si>
  <si>
    <t>41765958</t>
  </si>
  <si>
    <t>MK-PD-25-00133</t>
  </si>
  <si>
    <t>MK-S 14886/2024 OUKKO</t>
  </si>
  <si>
    <t>Divadelní společnost Petra Bezruče s.r.o.</t>
  </si>
  <si>
    <t>Jordan Tannahill - Pozdě příchozí</t>
  </si>
  <si>
    <t>25382276</t>
  </si>
  <si>
    <t>MK-PD-25-00128</t>
  </si>
  <si>
    <t>MK-S 14882/2024 OUKKO</t>
  </si>
  <si>
    <t>Viktor Dyk / Daniela Špinar - Krysař</t>
  </si>
  <si>
    <t>MK-PD-25-00145</t>
  </si>
  <si>
    <t>MK-S 14909/2024 OUKKO</t>
  </si>
  <si>
    <t>Bloom, z.s.</t>
  </si>
  <si>
    <t>Lil Drama</t>
  </si>
  <si>
    <t>04940555</t>
  </si>
  <si>
    <t>MK-PD-25-00200</t>
  </si>
  <si>
    <t>MK-S 14981/2024 OUKKO</t>
  </si>
  <si>
    <t>CO2 kolektiv, z. s.</t>
  </si>
  <si>
    <t>Manifest za tmu</t>
  </si>
  <si>
    <t>17566185</t>
  </si>
  <si>
    <t>MK-PD-25-00088</t>
  </si>
  <si>
    <t>MK-S 14429/2024 OUKKO</t>
  </si>
  <si>
    <t>Umělecká skupina Dílo, z. s.</t>
  </si>
  <si>
    <t>Česká továrna na lži</t>
  </si>
  <si>
    <t>21931551</t>
  </si>
  <si>
    <t>MK-PD-25-00149</t>
  </si>
  <si>
    <t>MK-S 14910/2024 OUKKO</t>
  </si>
  <si>
    <t>PLATZ z. s.</t>
  </si>
  <si>
    <t>SLUDGE (Bytový zázrak)</t>
  </si>
  <si>
    <t>17508711</t>
  </si>
  <si>
    <t>MK-PD-25-00131</t>
  </si>
  <si>
    <t>MK-S 14885/2024 OUKKO</t>
  </si>
  <si>
    <t xml:space="preserve">Novotná Alena BcA. </t>
  </si>
  <si>
    <t>Herecká družina - nové inscenační projekty</t>
  </si>
  <si>
    <t>21633525</t>
  </si>
  <si>
    <t>MK-PD-25-00046</t>
  </si>
  <si>
    <t>MK-S 14094/2024 OUKKO</t>
  </si>
  <si>
    <t xml:space="preserve">Nosálková Jana MgA. </t>
  </si>
  <si>
    <t>Kouzelná baterka</t>
  </si>
  <si>
    <t>08125694</t>
  </si>
  <si>
    <t>MK-PD-25-00091</t>
  </si>
  <si>
    <t>MK-S 14458/2024 OUKKO</t>
  </si>
  <si>
    <t>Teď nádech a leť z. s.</t>
  </si>
  <si>
    <t>Příliš jiné světy</t>
  </si>
  <si>
    <t>17509998</t>
  </si>
  <si>
    <t>MK-PD-25-00148</t>
  </si>
  <si>
    <t>MK-S 14911/2024 OUKKO</t>
  </si>
  <si>
    <t>Zahrádky*: Saga of Traffic Lights and Dirt</t>
  </si>
  <si>
    <t>MK-PD-25-00138</t>
  </si>
  <si>
    <t>MK-S 14891/2024 OUKKO</t>
  </si>
  <si>
    <t>PaNaMo</t>
  </si>
  <si>
    <t>Měli bychom</t>
  </si>
  <si>
    <t>26985641</t>
  </si>
  <si>
    <t>MK-PD-25-00153</t>
  </si>
  <si>
    <t>MK-S 14948/2024 OUKKO</t>
  </si>
  <si>
    <t xml:space="preserve">Bělohlávková Miroslava MgA. </t>
  </si>
  <si>
    <t>Divadlo jednoho Edy Zlatovláska</t>
  </si>
  <si>
    <t>19906978</t>
  </si>
  <si>
    <t>MK-PD-25-00043</t>
  </si>
  <si>
    <t>MK-S 13956/2024 OUKKO</t>
  </si>
  <si>
    <t>Divadlo T.E.J.P., z.s.</t>
  </si>
  <si>
    <t>Divadlo na Staré plovárně 2025</t>
  </si>
  <si>
    <t>26541971</t>
  </si>
  <si>
    <t>MK-PD-25-00181</t>
  </si>
  <si>
    <t>MK-S 14969/2024 OUKKO</t>
  </si>
  <si>
    <t>Nhung Company, z.s.</t>
  </si>
  <si>
    <t>Všetko, čo nás spája</t>
  </si>
  <si>
    <t>09665722</t>
  </si>
  <si>
    <t>MK-PD-25-00179</t>
  </si>
  <si>
    <t>MK-S 14974/2024 OUKKO</t>
  </si>
  <si>
    <t>Živá tvorba, zapsaný spolek</t>
  </si>
  <si>
    <t>Lysistrata Reloaded</t>
  </si>
  <si>
    <t>06897126</t>
  </si>
  <si>
    <t>MK-PD-25-00014</t>
  </si>
  <si>
    <t>MK-S 13430/2024 OUKKO</t>
  </si>
  <si>
    <t>Divadlo Chimaera, z.s.</t>
  </si>
  <si>
    <t>Slavná Nemesis</t>
  </si>
  <si>
    <t>21736901</t>
  </si>
  <si>
    <t>MK-PD-25-00054</t>
  </si>
  <si>
    <t>MK-S 14398/2024 OUKKO</t>
  </si>
  <si>
    <t>Divadlo Apropo zapsaný spolek</t>
  </si>
  <si>
    <t>Letní divadlo na Jánském vršku</t>
  </si>
  <si>
    <t>17868459</t>
  </si>
  <si>
    <t>MK-PD-25-00076</t>
  </si>
  <si>
    <t>MK-S 14457/2024 OUKKO</t>
  </si>
  <si>
    <t>JONATHAN LIVINGSTON, s.r.o.</t>
  </si>
  <si>
    <t>Žena vlčí mák</t>
  </si>
  <si>
    <t>65414268</t>
  </si>
  <si>
    <t>3. Provozování inscenačního projektu</t>
  </si>
  <si>
    <t>MK-PD-25-00193</t>
  </si>
  <si>
    <t>MK-S 14957/2024 OUKKO</t>
  </si>
  <si>
    <t>Divadelní spolek OUKEJ</t>
  </si>
  <si>
    <t>Opera a znakový jazyk</t>
  </si>
  <si>
    <t>05777640</t>
  </si>
  <si>
    <t>MK-PD-25-00092</t>
  </si>
  <si>
    <t>MK-S 14449/2024 OUKKO</t>
  </si>
  <si>
    <t>Kam zítra? (reprízy inscenace)</t>
  </si>
  <si>
    <t>MK-PD-25-00032</t>
  </si>
  <si>
    <t>MK-S 13544/2024 OUKKO</t>
  </si>
  <si>
    <t>Debata pro loutky z.s.</t>
  </si>
  <si>
    <t>Debata pro loutky</t>
  </si>
  <si>
    <t>21719233</t>
  </si>
  <si>
    <t>MK-PD-25-00188</t>
  </si>
  <si>
    <t>MK-S 14964/2024 OUKKO</t>
  </si>
  <si>
    <t>Medvídek Mojko - reprízy 2025</t>
  </si>
  <si>
    <t>MK-PD-25-00182</t>
  </si>
  <si>
    <t>MK-S 14956/2024 OUKKO</t>
  </si>
  <si>
    <t>Agentura pro rozvoj Broumovska, z.ú.</t>
  </si>
  <si>
    <t>DOBRÉ DÍLO</t>
  </si>
  <si>
    <t>26652021</t>
  </si>
  <si>
    <t>MK-PD-25-00115</t>
  </si>
  <si>
    <t>MK-S 14863/2024 OUKKO</t>
  </si>
  <si>
    <t>Triomphez</t>
  </si>
  <si>
    <t>MK-PD-25-00093</t>
  </si>
  <si>
    <t>MK-S 14461/2024 OUKKO</t>
  </si>
  <si>
    <t>Reprízy inscenace Všechno, co jsme chtěli</t>
  </si>
  <si>
    <t>MK-PD-25-00196</t>
  </si>
  <si>
    <t>MK-S 14987/2024 OUKKO</t>
  </si>
  <si>
    <t>spolek TisiciHRAn</t>
  </si>
  <si>
    <t>Živá historie</t>
  </si>
  <si>
    <t>05855683</t>
  </si>
  <si>
    <t>4. Celoroční inscenační činnost tvůrčího subjektu</t>
  </si>
  <si>
    <t>MK-PD-25-00141</t>
  </si>
  <si>
    <t>MK-S 14977/2024 OUKKO</t>
  </si>
  <si>
    <t>Buchty a loutky</t>
  </si>
  <si>
    <t>Činnost divadla Buchty a loutky v roce 2025</t>
  </si>
  <si>
    <t>63111772</t>
  </si>
  <si>
    <t>MK-PD-25-00060</t>
  </si>
  <si>
    <t>MK-S 14407/2024 OUKKO</t>
  </si>
  <si>
    <t>Jedl z.s.</t>
  </si>
  <si>
    <t>JEDL - celorooční činnost 2025</t>
  </si>
  <si>
    <t>22768149</t>
  </si>
  <si>
    <t>MK-PD-25-00161</t>
  </si>
  <si>
    <t>MK-S 14932/2024 OUKKO</t>
  </si>
  <si>
    <t>Geisslers Hofcomoedianten z.s.</t>
  </si>
  <si>
    <t>Celoroční činnost souboru Geisslers Hofcomoedianten</t>
  </si>
  <si>
    <t>22864181</t>
  </si>
  <si>
    <t>MK-PD-25-00025</t>
  </si>
  <si>
    <t>MK-S 13510/2024 OUKKO</t>
  </si>
  <si>
    <t>Divadlo LETÍ, z.s.</t>
  </si>
  <si>
    <t>Divadlo LETÍ 2025</t>
  </si>
  <si>
    <t>27009858</t>
  </si>
  <si>
    <t>MK-PD-25-00097</t>
  </si>
  <si>
    <t>MK-S 14446/2024 OUKKO</t>
  </si>
  <si>
    <t>Lachende Bestien z.s.</t>
  </si>
  <si>
    <t>Celoroční činnost Lachende Bestien 2025</t>
  </si>
  <si>
    <t>04364244</t>
  </si>
  <si>
    <t>MK-PD-25-00120</t>
  </si>
  <si>
    <t>MK-S 14960/2024 OUKKO</t>
  </si>
  <si>
    <t>Loutky bez hranic, z.s.</t>
  </si>
  <si>
    <t>Umělecká a vzdělávací činnost spolku Loutky bez hranic v r. 2025</t>
  </si>
  <si>
    <t>27013081</t>
  </si>
  <si>
    <t>MK-PD-25-00113</t>
  </si>
  <si>
    <t>MK-S 14848/2024 OUKKO</t>
  </si>
  <si>
    <t>8lidí, z.s.</t>
  </si>
  <si>
    <t>Celoroční činnost tvůrčí skupiny 8lidí v roce 2025</t>
  </si>
  <si>
    <t>08097500</t>
  </si>
  <si>
    <t>MK-PD-25-00006</t>
  </si>
  <si>
    <t>MK-S 13418/2024 OUKKO</t>
  </si>
  <si>
    <t>Divadlo Continuo, z.s.</t>
  </si>
  <si>
    <t>Divadlo Continuo - Sezóna 2025</t>
  </si>
  <si>
    <t>42410932</t>
  </si>
  <si>
    <t>MK-PD-25-00035</t>
  </si>
  <si>
    <t>MK-S 13547/2024 OUKKO</t>
  </si>
  <si>
    <t>SixHouses z.s.</t>
  </si>
  <si>
    <t>Jan Mocek: Celoroční činnost 2025</t>
  </si>
  <si>
    <t>04913671</t>
  </si>
  <si>
    <t>MK-PD-25-00117</t>
  </si>
  <si>
    <t>MK-S 14861/2024 OUKKO</t>
  </si>
  <si>
    <t>Cirk La Putyka, o.p.s.</t>
  </si>
  <si>
    <t>Cirk La Putyka 2025</t>
  </si>
  <si>
    <t>28968468</t>
  </si>
  <si>
    <t>MK-PD-25-00059</t>
  </si>
  <si>
    <t>MK-S 14846/2024 OUKKO</t>
  </si>
  <si>
    <t>Divadelní spolek FRAS</t>
  </si>
  <si>
    <t>Celoroční činnost Divadelního spolku FRAS z.s. v roce 2025</t>
  </si>
  <si>
    <t>17866405</t>
  </si>
  <si>
    <t>MK-PD-25-00171</t>
  </si>
  <si>
    <t>MK-S 14968/2024 OUKKO</t>
  </si>
  <si>
    <t>Divadlo b, spolek</t>
  </si>
  <si>
    <t>Umělecká a tvůrčí činnost Divadla b v roce 2025</t>
  </si>
  <si>
    <t>05727375</t>
  </si>
  <si>
    <t>MK-PD-25-00040</t>
  </si>
  <si>
    <t>MK-S 13551/2024 OUKKO</t>
  </si>
  <si>
    <t>Divadlo D21 z.s.</t>
  </si>
  <si>
    <t>Činnost Divadla D21 v roce 2025</t>
  </si>
  <si>
    <t>26639050</t>
  </si>
  <si>
    <t>MK-PD-25-00104</t>
  </si>
  <si>
    <t>MK-S 14854/2024 OUKKO</t>
  </si>
  <si>
    <t>Ensemble Opera Diversa, z.s.</t>
  </si>
  <si>
    <t>Divadlo Diversa</t>
  </si>
  <si>
    <t>27015271</t>
  </si>
  <si>
    <t>MK-PD-25-00079</t>
  </si>
  <si>
    <t>MK-S 14845/2024 OUKKO</t>
  </si>
  <si>
    <t>Projekt Pomezí z.s.</t>
  </si>
  <si>
    <t>Celoroční činnost uskupení Pomezí 2025</t>
  </si>
  <si>
    <t>04831497</t>
  </si>
  <si>
    <t>MK-PD-25-00142</t>
  </si>
  <si>
    <t>MK-S 14873/2024 OUKKO</t>
  </si>
  <si>
    <t>Divadlo Aldente, z.s.</t>
  </si>
  <si>
    <t>Divadlo Actor-specific</t>
  </si>
  <si>
    <t>22819380</t>
  </si>
  <si>
    <t>MK-PD-25-00095</t>
  </si>
  <si>
    <t>MK-S 14624/2024 OUKKO</t>
  </si>
  <si>
    <t>Musaši Entertainment Company z. s.</t>
  </si>
  <si>
    <t>Celoroční činnost MEC 2025</t>
  </si>
  <si>
    <t>19298838</t>
  </si>
  <si>
    <t>MK-PD-25-00084</t>
  </si>
  <si>
    <t>MK-S 14847/2024 OUKKO</t>
  </si>
  <si>
    <t>D'epog z. s.</t>
  </si>
  <si>
    <t>Celoroční činnost souboru D'epog v roce 2025</t>
  </si>
  <si>
    <t>22838864</t>
  </si>
  <si>
    <t>MK-PD-25-00103</t>
  </si>
  <si>
    <t>MK-S 14420/2024 OUKKO</t>
  </si>
  <si>
    <t>MeetFactory o.p.s.</t>
  </si>
  <si>
    <t>Divadelní dramaturgie MeetFactory 2025</t>
  </si>
  <si>
    <t>26466708</t>
  </si>
  <si>
    <t>MK-PD-25-00045</t>
  </si>
  <si>
    <t>MK-S 14069/2024 OUKKO</t>
  </si>
  <si>
    <t>Run OpeRun, z. s.</t>
  </si>
  <si>
    <t>RUN OPERUN 2025</t>
  </si>
  <si>
    <t>05843545</t>
  </si>
  <si>
    <t>MK-PD-25-00198</t>
  </si>
  <si>
    <t>MK-S 14945/2024 OUKKO</t>
  </si>
  <si>
    <t>Ensemble Damian z.s.</t>
  </si>
  <si>
    <t>Ensemble Damian - celoroční inscenační činnost 2025</t>
  </si>
  <si>
    <t>22858555</t>
  </si>
  <si>
    <t>MK-PD-25-00189</t>
  </si>
  <si>
    <t>MK-S 14949/2024 OUKKO</t>
  </si>
  <si>
    <t>Mikro-teatro, z. s.</t>
  </si>
  <si>
    <t>Celoroční inscenační činnost divadla Mikro-teatro</t>
  </si>
  <si>
    <t>27047458</t>
  </si>
  <si>
    <t>MK-PD-25-00143</t>
  </si>
  <si>
    <t>MK-S 14906/2024 OUKKO</t>
  </si>
  <si>
    <t>BodyVoiceBand, z.s.</t>
  </si>
  <si>
    <t>BodyVoiceBand - celoroční činnost v roce 2025</t>
  </si>
  <si>
    <t>01348311</t>
  </si>
  <si>
    <t>MK-PD-25-00159</t>
  </si>
  <si>
    <t>MK-S 14918/2024 OUKKO</t>
  </si>
  <si>
    <t>Chemické divadlo, z.s.</t>
  </si>
  <si>
    <t>Celoroční činnost Chemického divadla v roce 2025</t>
  </si>
  <si>
    <t>02504057</t>
  </si>
  <si>
    <t>MK-PD-25-00021</t>
  </si>
  <si>
    <t>MK-S 13509/2024 OUKKO</t>
  </si>
  <si>
    <t>Studio Hrdinů z.s.</t>
  </si>
  <si>
    <t>Studio Hrdinů 2025</t>
  </si>
  <si>
    <t>22876618</t>
  </si>
  <si>
    <t>MK-PD-25-00146</t>
  </si>
  <si>
    <t>MK-S 14907/2024 OUKKO</t>
  </si>
  <si>
    <t>bazmek entertainment, z. s.</t>
  </si>
  <si>
    <t>Celoroční činnost bazmek entertainment pro rok 2025</t>
  </si>
  <si>
    <t>09265121</t>
  </si>
  <si>
    <t>MK-PD-25-00047</t>
  </si>
  <si>
    <t>MK-S 14087/2024 OUKKO</t>
  </si>
  <si>
    <t>Spolek MEZERY</t>
  </si>
  <si>
    <t>Mezery 2025</t>
  </si>
  <si>
    <t>68983344</t>
  </si>
  <si>
    <t>MK-PD-25-00086</t>
  </si>
  <si>
    <t>MK-S 14467/2024 OUKKO</t>
  </si>
  <si>
    <t>WARIOT IDEAL z.s.</t>
  </si>
  <si>
    <t>Wariot Ideal 2025</t>
  </si>
  <si>
    <t>22833803</t>
  </si>
  <si>
    <t>MK-PD-25-00180</t>
  </si>
  <si>
    <t>MK-S 14939/2024 OUKKO</t>
  </si>
  <si>
    <t>Zapětdvanáct, z.s.</t>
  </si>
  <si>
    <t>Celoroční činnost souboru 11:55</t>
  </si>
  <si>
    <t>04234553</t>
  </si>
  <si>
    <t>MK-PD-25-00119</t>
  </si>
  <si>
    <t>MK-S 14870/2024 OUKKO</t>
  </si>
  <si>
    <t>Divadlo 3+kk z.s.</t>
  </si>
  <si>
    <t>Celoroční inscenační činnost Divadla 3+kk</t>
  </si>
  <si>
    <t>09537279</t>
  </si>
  <si>
    <t>MK-PD-25-00114</t>
  </si>
  <si>
    <t>MK-S 14983/2024 OUKKO</t>
  </si>
  <si>
    <t>Divadlo Feste, zapsaný spolek</t>
  </si>
  <si>
    <t>Činnost Divadla Feste v roce 2025</t>
  </si>
  <si>
    <t>22856994</t>
  </si>
  <si>
    <t>MK-PD-25-00089</t>
  </si>
  <si>
    <t>MK-S 14653/2024 OUKKO</t>
  </si>
  <si>
    <t>Umělecký soubor Tygr v tísni p.s.</t>
  </si>
  <si>
    <t>Umělecký soubor Tygr v tísni v roce 2025</t>
  </si>
  <si>
    <t>02030535</t>
  </si>
  <si>
    <t>MK-PD-25-00158</t>
  </si>
  <si>
    <t>MK-S 14982/2024 OUKKO</t>
  </si>
  <si>
    <t>SPOLEK KAŠPAR</t>
  </si>
  <si>
    <t>KAŠPAR 2025</t>
  </si>
  <si>
    <t>00549592</t>
  </si>
  <si>
    <t>MK-PD-25-00129</t>
  </si>
  <si>
    <t>MK-S 14884/2024 OUKKO</t>
  </si>
  <si>
    <t>Spolek ufftenživot</t>
  </si>
  <si>
    <t>Celoroční činnost Spolku ufftenživot v roce 2025</t>
  </si>
  <si>
    <t>04382536</t>
  </si>
  <si>
    <t>MK-PD-25-00063</t>
  </si>
  <si>
    <t>MK-S 14413/2024 OUKKO</t>
  </si>
  <si>
    <t>Kolektiv Nesladim, z.s.</t>
  </si>
  <si>
    <t>Celoroční činnost Kolektivu Nesladim v roce 2025</t>
  </si>
  <si>
    <t>09469702</t>
  </si>
  <si>
    <t>MK-PD-25-00191</t>
  </si>
  <si>
    <t>MK-S 14947/2024 OUKKO</t>
  </si>
  <si>
    <t>Divadlo Kampa o.p.s.</t>
  </si>
  <si>
    <t>Činnost Divadla Kampa v roce 2025</t>
  </si>
  <si>
    <t>26559625</t>
  </si>
  <si>
    <t>MK-PD-25-00017</t>
  </si>
  <si>
    <t>MK-S 13461/2024 OUKKO</t>
  </si>
  <si>
    <t>Cabaret Calembour, o.p.s.</t>
  </si>
  <si>
    <t>Cabaret Calembour - celoroční činnost 2025</t>
  </si>
  <si>
    <t>26565242</t>
  </si>
  <si>
    <t>MK-PD-25-00157</t>
  </si>
  <si>
    <t>MK-S 14920/2024 OUKKO</t>
  </si>
  <si>
    <t>Divadlo kjógen z. s.</t>
  </si>
  <si>
    <t>Činnost Divadla kjógen v roce 2025</t>
  </si>
  <si>
    <t>26996154</t>
  </si>
  <si>
    <t>MK-PD-25-00048</t>
  </si>
  <si>
    <t>MK-S 14088/2024 OUKKO</t>
  </si>
  <si>
    <t>jednou z. s.</t>
  </si>
  <si>
    <t>Celoroční činnost spolku jednou z. s.</t>
  </si>
  <si>
    <t>11733012</t>
  </si>
  <si>
    <t>MK-PD-25-00151</t>
  </si>
  <si>
    <t>MK-S 14914/2024 OUKKO</t>
  </si>
  <si>
    <t>Cínový vojáček z. s.</t>
  </si>
  <si>
    <t>Celoroční činnost souboru Cínový vojáček</t>
  </si>
  <si>
    <t>11694882</t>
  </si>
  <si>
    <t>MK-PD-25-00036</t>
  </si>
  <si>
    <t>MK-S 13552/2024 OUKKO</t>
  </si>
  <si>
    <t>"Asociace MLOK, z. s."</t>
  </si>
  <si>
    <t>Hodina ADHD aj.</t>
  </si>
  <si>
    <t>26670500</t>
  </si>
  <si>
    <t>MK-PD-25-00126</t>
  </si>
  <si>
    <t>MK-S 14880/2024 OUKKO</t>
  </si>
  <si>
    <t>Studio Volantes, z.s.</t>
  </si>
  <si>
    <t>Celoroční činnost 2025</t>
  </si>
  <si>
    <t>09656057</t>
  </si>
  <si>
    <t>MK-PD-25-00049</t>
  </si>
  <si>
    <t>MK-S 14092/2024 OUKKO</t>
  </si>
  <si>
    <t>Maso krůtí z.s.</t>
  </si>
  <si>
    <t>Celoroční činnost divadelního souboru Maso krůtí z.s.</t>
  </si>
  <si>
    <t>06993851</t>
  </si>
  <si>
    <t>MK-PD-25-00162</t>
  </si>
  <si>
    <t>MK-S 14925/2024 OUKKO</t>
  </si>
  <si>
    <t>Opera studio Praha, z.s.</t>
  </si>
  <si>
    <t>Celoroční činnost Opera studio Praha, z.s.</t>
  </si>
  <si>
    <t>05981441</t>
  </si>
  <si>
    <t>MK-PD-25-00042</t>
  </si>
  <si>
    <t>MK-S 13952/2024 OUKKO</t>
  </si>
  <si>
    <t>Ductus Deferens, z. s.</t>
  </si>
  <si>
    <t>Celoroční činnost souboru Ductus Deferens 2025</t>
  </si>
  <si>
    <t>11676001</t>
  </si>
  <si>
    <t>MK-PD-25-00090</t>
  </si>
  <si>
    <t>MK-S 14489/2024 OUKKO</t>
  </si>
  <si>
    <t>Archa - Centrum dokumentárního divadla, z.ú.</t>
  </si>
  <si>
    <t>Divadlo mimo centrum</t>
  </si>
  <si>
    <t>19391285</t>
  </si>
  <si>
    <t>MK-PD-25-00116</t>
  </si>
  <si>
    <t>MK-S 14875/2024 OUKKO</t>
  </si>
  <si>
    <t>Divadlo DIP, z.s.</t>
  </si>
  <si>
    <t>Celoroční činnost Divadla DIP na rok 2025</t>
  </si>
  <si>
    <t>11705477</t>
  </si>
  <si>
    <t>MK-PD-25-00067</t>
  </si>
  <si>
    <t>MK-S 14418/2024 OUKKO</t>
  </si>
  <si>
    <t>Centrum MANA, z.s.</t>
  </si>
  <si>
    <t>Vršovické divadlo MANA 2025</t>
  </si>
  <si>
    <t>22839810</t>
  </si>
  <si>
    <t>MK-PD-25-00165</t>
  </si>
  <si>
    <t>MK-S 14928/2024 OUKKO</t>
  </si>
  <si>
    <t>Divadlo Láska z.s.</t>
  </si>
  <si>
    <t>Divadlo Láska_celoroční inscenační činnost 2025</t>
  </si>
  <si>
    <t>19567928</t>
  </si>
  <si>
    <t>MK-PD-25-00124</t>
  </si>
  <si>
    <t>MK-S 14878/2024 OUKKO</t>
  </si>
  <si>
    <t>KDE kolektiv, z.s.</t>
  </si>
  <si>
    <t>Celoroční činnost KDE kolektiv</t>
  </si>
  <si>
    <t>22016546</t>
  </si>
  <si>
    <t>MK-PD-25-00144</t>
  </si>
  <si>
    <t>MK-S 14905/2024 OUKKO</t>
  </si>
  <si>
    <t>Celoroční inscenační činnost Bez zábradlí, z.ú. v roce 2025</t>
  </si>
  <si>
    <t>MK-PD-25-00166</t>
  </si>
  <si>
    <t>MK-S 14934/2024 OUKKO</t>
  </si>
  <si>
    <t>Divadlo Metro s.r.o.</t>
  </si>
  <si>
    <t>Podpora celoroční činnosti divadla Metro na Národní</t>
  </si>
  <si>
    <t>63980118</t>
  </si>
  <si>
    <t>MK-PD-25-00070</t>
  </si>
  <si>
    <t>MK-S 14424/2024 OUKKO</t>
  </si>
  <si>
    <t>BR divadlo, s.r.o.</t>
  </si>
  <si>
    <t>provoz komunitně zaměřeného divadla</t>
  </si>
  <si>
    <t>09226672</t>
  </si>
  <si>
    <t>5a. Celoroční produkční činnost</t>
  </si>
  <si>
    <t>MK-PD-25-00066</t>
  </si>
  <si>
    <t>MK-S 14414/2024 OUKKO</t>
  </si>
  <si>
    <t>Moving Station - prostor divadelního experimentu 2025</t>
  </si>
  <si>
    <t>MK-PD-25-00107</t>
  </si>
  <si>
    <t>MK-S 14856/2024 OUKKO</t>
  </si>
  <si>
    <t>Producentský dům Divadlo X10 2025</t>
  </si>
  <si>
    <t>MK-PD-25-00051</t>
  </si>
  <si>
    <t>MK-S 14096/2024 OUKKO</t>
  </si>
  <si>
    <t>Nová síť 2025 - servisní organizace pro kulturu</t>
  </si>
  <si>
    <t>MK-PD-25-00108</t>
  </si>
  <si>
    <t>MK-S 14850/2024 OUKKO</t>
  </si>
  <si>
    <t>Damúza v roce 2025</t>
  </si>
  <si>
    <t>MK-PD-25-00019</t>
  </si>
  <si>
    <t>MK-S 13464/2024 OUKKO</t>
  </si>
  <si>
    <t>Valdštejnské imaginárium, z.ú.</t>
  </si>
  <si>
    <t>Imaginárium theatre</t>
  </si>
  <si>
    <t>02346915</t>
  </si>
  <si>
    <t>MK-PD-25-00177</t>
  </si>
  <si>
    <t>MK-S 14874/2024 OUKKO</t>
  </si>
  <si>
    <t>A studio Rubín, o.p.s.</t>
  </si>
  <si>
    <t>A studio Rubín 2025</t>
  </si>
  <si>
    <t>25089501</t>
  </si>
  <si>
    <t>MK-PD-25-00137</t>
  </si>
  <si>
    <t>MK-S 14890/2024 OUKKO</t>
  </si>
  <si>
    <t>Ústředna, s.r.o.</t>
  </si>
  <si>
    <t>Divadelní Vzlet 2025</t>
  </si>
  <si>
    <t>03495159</t>
  </si>
  <si>
    <t>MK-PD-25-00125</t>
  </si>
  <si>
    <t>MK-S 14879/2024 OUKKO</t>
  </si>
  <si>
    <t>DEAI (Setkání) z.s.</t>
  </si>
  <si>
    <t>Divadlo NoD 2025</t>
  </si>
  <si>
    <t>26675382</t>
  </si>
  <si>
    <t>MK-PD-25-00140</t>
  </si>
  <si>
    <t>MK-S 14894/2024 OUKKO</t>
  </si>
  <si>
    <t>ALFRED VE DVOŘE 2025</t>
  </si>
  <si>
    <t>MK-PD-25-00083</t>
  </si>
  <si>
    <t>MK-S 14442/2024 OUKKO</t>
  </si>
  <si>
    <t>Krajinou přílivu z.s.</t>
  </si>
  <si>
    <t>Krajinou přílivu - divadelní činnost 2025</t>
  </si>
  <si>
    <t>07099525</t>
  </si>
  <si>
    <t>MK-PD-25-00026</t>
  </si>
  <si>
    <t>MK-S 13513/2024 OUKKO</t>
  </si>
  <si>
    <t>spolek Zlínský Zvěřinec</t>
  </si>
  <si>
    <t>Koncertně-divadelní sezóna 2025 zlínského spolku Zvěřinec</t>
  </si>
  <si>
    <t>07099541</t>
  </si>
  <si>
    <t>MK-PD-25-00167</t>
  </si>
  <si>
    <t>MK-S 14935/2024 OUKKO</t>
  </si>
  <si>
    <t>Fujaré, z. s.</t>
  </si>
  <si>
    <t>Fujaré je v Brillovce 2025</t>
  </si>
  <si>
    <t>04671503</t>
  </si>
  <si>
    <t>MK-PD-25-00164</t>
  </si>
  <si>
    <t>MK-S 14930/2024 OUKKO</t>
  </si>
  <si>
    <t>Divadlo VILA Štvanice z.s.</t>
  </si>
  <si>
    <t>Divadlo VILA Štvanice 2025</t>
  </si>
  <si>
    <t>10898191</t>
  </si>
  <si>
    <t>MK-PD-25-00085</t>
  </si>
  <si>
    <t>MK-S 14469/2024 OUKKO</t>
  </si>
  <si>
    <t>Zákulisí, z.s.</t>
  </si>
  <si>
    <t>Venuše ve Švehlovce 2025</t>
  </si>
  <si>
    <t>22743600</t>
  </si>
  <si>
    <t>MK-PD-25-00187</t>
  </si>
  <si>
    <t>MK-S 14961/2024 OUKKO</t>
  </si>
  <si>
    <t>Jatka78 z.ú.</t>
  </si>
  <si>
    <t>Jatka78 v roce 2025</t>
  </si>
  <si>
    <t>04085345</t>
  </si>
  <si>
    <t>MK-PD-25-00185</t>
  </si>
  <si>
    <t>MK-S 14955/2024 OUKKO</t>
  </si>
  <si>
    <t>Divadlo Archa o.p.s.</t>
  </si>
  <si>
    <t>Celoroční činnost ARCHA+</t>
  </si>
  <si>
    <t>26723000</t>
  </si>
  <si>
    <t>MK-PD-25-00061</t>
  </si>
  <si>
    <t>MK-S 14408/2024 OUKKO</t>
  </si>
  <si>
    <t>Spolek stopět</t>
  </si>
  <si>
    <t>Divadlo 105 – program 2025</t>
  </si>
  <si>
    <t>17582270</t>
  </si>
  <si>
    <t>MK-PD-25-00055</t>
  </si>
  <si>
    <t>MK-S 15153/2024 OUKKO</t>
  </si>
  <si>
    <t>United Arts &amp; Co. z.s.</t>
  </si>
  <si>
    <t>Celoroční činnost Losers Cirque Company a Divadla BRAVO! za rok 2025</t>
  </si>
  <si>
    <t>04447611</t>
  </si>
  <si>
    <t>MK-PD-25-00008</t>
  </si>
  <si>
    <t>MK-S 13421/2024 OUKKO</t>
  </si>
  <si>
    <t>Nový příběh, zapsaný ústav</t>
  </si>
  <si>
    <t>Celoroční činnost Studia G</t>
  </si>
  <si>
    <t>08121303</t>
  </si>
  <si>
    <t>MK-PD-25-00183</t>
  </si>
  <si>
    <t>MK-S 14950/2024 OUKKO</t>
  </si>
  <si>
    <t>Kulturní dům NACUCXY - Divadlo na cucky a navázané edukační aktivity v roce 2025</t>
  </si>
  <si>
    <t>MK-PD-25-00073</t>
  </si>
  <si>
    <t>MK-S 14425/2024 OUKKO</t>
  </si>
  <si>
    <t>Farmstudio - středisko umění a kultury, z.s.</t>
  </si>
  <si>
    <t>Farmstudio 2025 / Divadlo-tanec-performance</t>
  </si>
  <si>
    <t>06786171</t>
  </si>
  <si>
    <t>MK-PD-25-00072</t>
  </si>
  <si>
    <t>MK-S 14426/2024 OUKKO</t>
  </si>
  <si>
    <t>Sezóna na lodi Tajemství 2025</t>
  </si>
  <si>
    <t>MK-PD-25-00192</t>
  </si>
  <si>
    <t>MK-S 14942/2024 OUKKO</t>
  </si>
  <si>
    <t>Produkční skupina ART GATE z.s.</t>
  </si>
  <si>
    <t>ART GATE 2025</t>
  </si>
  <si>
    <t>07869452</t>
  </si>
  <si>
    <t>MK-PD-25-00178</t>
  </si>
  <si>
    <t>MK-S 14985/2024 OUKKO</t>
  </si>
  <si>
    <t>Vaizard, z.ú.</t>
  </si>
  <si>
    <t>INDUSTRA STAGE 2025</t>
  </si>
  <si>
    <t>29228107</t>
  </si>
  <si>
    <t>MK-PD-25-00015</t>
  </si>
  <si>
    <t>MK-S 13957/2024 OUKKO</t>
  </si>
  <si>
    <t>Divadlo v Řeznické, z.ú.</t>
  </si>
  <si>
    <t>Nová cesta Divadla v Řeznické</t>
  </si>
  <si>
    <t>28190602</t>
  </si>
  <si>
    <t>MK-PD-25-00020</t>
  </si>
  <si>
    <t>MK-S 13511/2024 OUKKO</t>
  </si>
  <si>
    <t>BuranTeatr z.ú.</t>
  </si>
  <si>
    <t>Celoroční činnost kulturního centra CO.LABS 2025</t>
  </si>
  <si>
    <t>27052460</t>
  </si>
  <si>
    <t>MK-PD-25-00099</t>
  </si>
  <si>
    <t>MK-S 14851/2024 OUKKO</t>
  </si>
  <si>
    <t>GASPAR  s.r.o.</t>
  </si>
  <si>
    <t>DIVADLO V CELETNÉ 2025</t>
  </si>
  <si>
    <t>64575624</t>
  </si>
  <si>
    <t>MK-PD-25-00081</t>
  </si>
  <si>
    <t>MK-S 14860/2024 OUKKO</t>
  </si>
  <si>
    <t>Viola z. ú.</t>
  </si>
  <si>
    <t>Divadlo Viola v roce 2025 a v 63. divadelní sezóně</t>
  </si>
  <si>
    <t>25109979</t>
  </si>
  <si>
    <t>MK-PD-25-00044</t>
  </si>
  <si>
    <t>MK-S 14097/2024 OUKKO</t>
  </si>
  <si>
    <t>Umění do Znojma, z.s.</t>
  </si>
  <si>
    <t>Divadelní scéna GaP</t>
  </si>
  <si>
    <t>01351982</t>
  </si>
  <si>
    <t>MK-PD-25-00172</t>
  </si>
  <si>
    <t>MK-S 14940/2024 OUKKO</t>
  </si>
  <si>
    <t>Umění ve městě, z. s.</t>
  </si>
  <si>
    <t>Rabenštejnská v roce 2025</t>
  </si>
  <si>
    <t>07578911</t>
  </si>
  <si>
    <t>MK-PD-25-00147</t>
  </si>
  <si>
    <t>MK-S 14913/2024 OUKKO</t>
  </si>
  <si>
    <t>ArtWay, z.s.</t>
  </si>
  <si>
    <t>Celoroční činnost v Divadle Kolowrat</t>
  </si>
  <si>
    <t>02439379</t>
  </si>
  <si>
    <t>5b. Celoroční produkční činnost</t>
  </si>
  <si>
    <t>MK-PD-25-00170</t>
  </si>
  <si>
    <t>MK-S 14938/2024 OUKKO</t>
  </si>
  <si>
    <t>JEDEFRAU.ORG, spolek</t>
  </si>
  <si>
    <t>JEDEFRAU.ORG 2025</t>
  </si>
  <si>
    <t>26601729</t>
  </si>
  <si>
    <t>MK-PD-25-00024</t>
  </si>
  <si>
    <t>MK-S 14403/2024 OUKKO</t>
  </si>
  <si>
    <t>Kredance produkuje 2025</t>
  </si>
  <si>
    <t>MK-PD-25-00052</t>
  </si>
  <si>
    <t>MK-S 14391/2024 OUKKO</t>
  </si>
  <si>
    <t>Taje z.s.</t>
  </si>
  <si>
    <t>Ostrovy v pohybu 2025</t>
  </si>
  <si>
    <t>17281474</t>
  </si>
  <si>
    <t>MK-PD-25-00190</t>
  </si>
  <si>
    <t>MK-S 14943/2024 OUKKO</t>
  </si>
  <si>
    <t>Divadlo NIE z.s.</t>
  </si>
  <si>
    <t>Divadlo NIE - 5. Celoroční produkční činnost</t>
  </si>
  <si>
    <t>17685834</t>
  </si>
  <si>
    <t>MK-PD-25-00096</t>
  </si>
  <si>
    <t>MK-S 14989/2024 OUKKO</t>
  </si>
  <si>
    <t>di.pole, z.s.</t>
  </si>
  <si>
    <t>di.pole 2025 - celoroční činnost</t>
  </si>
  <si>
    <t>09663525</t>
  </si>
  <si>
    <t>MK-PD-25-00102</t>
  </si>
  <si>
    <t>MK-S 14419/2024 OUKKO</t>
  </si>
  <si>
    <t>LUHOvaný VINCENT, z.s.</t>
  </si>
  <si>
    <t>Luhovaný Vincent - dramaturgicko-manažerské rezidence v Luhačovicích</t>
  </si>
  <si>
    <t>22831606</t>
  </si>
  <si>
    <t>6. Tvůrčí dílna, odborný kurs, konference, seminář</t>
  </si>
  <si>
    <t>MK-PD-25-00003</t>
  </si>
  <si>
    <t>MK-S 13230/2024 OUKKO</t>
  </si>
  <si>
    <t>Divadlo Drak a Mezinárodní institut figurálního divadla o.p.s.</t>
  </si>
  <si>
    <t>Gaudeamus Theatrum 2025</t>
  </si>
  <si>
    <t>27504671</t>
  </si>
  <si>
    <t>MK-PD-25-00053</t>
  </si>
  <si>
    <t>MK-S 14395/2024 OUKKO</t>
  </si>
  <si>
    <t>Culture Get-Together 2025</t>
  </si>
  <si>
    <t>MK-PD-25-00121</t>
  </si>
  <si>
    <t>MK-S 14871/2024 OUKKO</t>
  </si>
  <si>
    <t>Klimatický open space, 2. ročník</t>
  </si>
  <si>
    <t>MK-PD-25-00101</t>
  </si>
  <si>
    <t>MK-S 14086/2024 OUKKO</t>
  </si>
  <si>
    <t>Švandovo divadlo na Smíchově</t>
  </si>
  <si>
    <t>Lektorská činnost v Tvůrčím domě Elišky Peškové v roce 2025</t>
  </si>
  <si>
    <t>00064327</t>
  </si>
  <si>
    <t>7. Odborná periodická publikace</t>
  </si>
  <si>
    <t>MK-PD-25-00009</t>
  </si>
  <si>
    <t>MK-S 13423/2024 OUKKO</t>
  </si>
  <si>
    <t>Loutkář</t>
  </si>
  <si>
    <t>MK-PD-25-00018</t>
  </si>
  <si>
    <t>MK-S 13462/2024 OUKKO</t>
  </si>
  <si>
    <t>SVĚT A DIVADLO</t>
  </si>
  <si>
    <t>Svět a divadlo 2025</t>
  </si>
  <si>
    <t>26613239</t>
  </si>
  <si>
    <t>MK-PD-25-00069</t>
  </si>
  <si>
    <t>MK-S 14459/2024 OUKKO</t>
  </si>
  <si>
    <t>Divadelní net, z.s.</t>
  </si>
  <si>
    <t>Celoroční činnost divadelně-publicistického portálu divadelní.net</t>
  </si>
  <si>
    <t>MK-PD-25-00065</t>
  </si>
  <si>
    <t>MK-S 14411/2024 OUKKO</t>
  </si>
  <si>
    <t>HUDBA PLUS, z. s.</t>
  </si>
  <si>
    <t>Opera PLUS</t>
  </si>
  <si>
    <t>07306601</t>
  </si>
  <si>
    <t>MK-PD-25-00037</t>
  </si>
  <si>
    <t>MK-S 13550/2024 OUKKO</t>
  </si>
  <si>
    <t>Společnost pro Divadelní noviny</t>
  </si>
  <si>
    <t>Divadelní noviny 2025</t>
  </si>
  <si>
    <t>66001056</t>
  </si>
  <si>
    <t>MK-PD-25-00082</t>
  </si>
  <si>
    <t>MK-S 14666/2024 OUKKO</t>
  </si>
  <si>
    <t>Podhoubí - platforma pro divadelní kritiku z. s.</t>
  </si>
  <si>
    <t>Podhoubí</t>
  </si>
  <si>
    <t>19522991</t>
  </si>
  <si>
    <t>MK-PD-25-00002</t>
  </si>
  <si>
    <t>MK-S 13190/2024 OUKKO</t>
  </si>
  <si>
    <t>Nadivadlo z. s.</t>
  </si>
  <si>
    <t>Nadivadlo 2025</t>
  </si>
  <si>
    <t>19903375</t>
  </si>
  <si>
    <t>MK-PD-25-00118</t>
  </si>
  <si>
    <t>MK-S 14866/2024 OUKKO</t>
  </si>
  <si>
    <t>Servit s.r.o.</t>
  </si>
  <si>
    <t>Odborný internetový magazín musical-opereta</t>
  </si>
  <si>
    <t>08784761</t>
  </si>
  <si>
    <t>8. Odborná neperiodická publikace</t>
  </si>
  <si>
    <t>MK-PD-25-00168</t>
  </si>
  <si>
    <t>MK-S 14936/2024 OUKKO</t>
  </si>
  <si>
    <t>Theatre and Inclusion</t>
  </si>
  <si>
    <t>9. Jiný projekt</t>
  </si>
  <si>
    <t>MK-PD-25-00058</t>
  </si>
  <si>
    <t>MK-S 14405/2024 OUKKO</t>
  </si>
  <si>
    <t>PRO ASSITEJ, z.s.</t>
  </si>
  <si>
    <t>CELOROČNÍ ČINNOST ASSITEJ ČR 2025</t>
  </si>
  <si>
    <t>22852387</t>
  </si>
  <si>
    <t>MK-PD-25-00064</t>
  </si>
  <si>
    <t>MK-S 14409/2024 OUKKO</t>
  </si>
  <si>
    <t>Rekultur z.s.</t>
  </si>
  <si>
    <t>109/2002 Sb.</t>
  </si>
  <si>
    <t>03519490</t>
  </si>
  <si>
    <t>MK-PD-25-00075</t>
  </si>
  <si>
    <t>MK-S 14454/2024 OUKKO</t>
  </si>
  <si>
    <t>Putování Lodi Tajemství 2025</t>
  </si>
  <si>
    <t>MK-PD-25-00155</t>
  </si>
  <si>
    <t>MK-S 14916/2024 OUKKO</t>
  </si>
  <si>
    <t>Free Apples z.s.</t>
  </si>
  <si>
    <t>Přístav 18600 - Divadlo rozvíjející městskou divočinu</t>
  </si>
  <si>
    <t>22847413</t>
  </si>
  <si>
    <t>MK-PD-25-00105</t>
  </si>
  <si>
    <t>MK-S 14853/2024 OUKKO</t>
  </si>
  <si>
    <t>Spolek pro podporu kultury z.s</t>
  </si>
  <si>
    <t>ARTIKULA – celoroční vzdělávací a podpůrný program v roce 2025</t>
  </si>
  <si>
    <t>14270986</t>
  </si>
  <si>
    <t>MK-PD-25-00130</t>
  </si>
  <si>
    <t>MK-S 14892/2024 OUKKO</t>
  </si>
  <si>
    <t>Museum Kampa - Nadace Jana a Medy Mládkových</t>
  </si>
  <si>
    <t>Celoroční kulturní program ve Werichově vile v roce 2025</t>
  </si>
  <si>
    <t>Nadace</t>
  </si>
  <si>
    <t>49370499</t>
  </si>
  <si>
    <t>MK-PD-25-00194</t>
  </si>
  <si>
    <t>MK-S 14986/2024 OUKKO</t>
  </si>
  <si>
    <t>Air Force, z.s.</t>
  </si>
  <si>
    <t>Mezinárodní divadelní rezidence Hranice</t>
  </si>
  <si>
    <t>03631966</t>
  </si>
  <si>
    <t>Vyřazené projekty</t>
  </si>
  <si>
    <t>MK-PD-25-00087</t>
  </si>
  <si>
    <t>MK-S 15158/2024 OUKKO</t>
  </si>
  <si>
    <t xml:space="preserve">MgA. Hermannová Marta </t>
  </si>
  <si>
    <t>Podcast DRAMA QUEEN</t>
  </si>
  <si>
    <t>17265568</t>
  </si>
  <si>
    <t>nepodáno datovou schránkou</t>
  </si>
  <si>
    <t>MK-PD-25-00186</t>
  </si>
  <si>
    <t>MK-S 14963/2024 OUKKO</t>
  </si>
  <si>
    <t>My Se Ozvem s.r.o.</t>
  </si>
  <si>
    <t>Art of Evolution</t>
  </si>
  <si>
    <t>14130742</t>
  </si>
  <si>
    <t>projekt neodpovídá výzvě</t>
  </si>
  <si>
    <t>MK-PD-25-00195</t>
  </si>
  <si>
    <t>MK-S 15157/2024 OUKKO</t>
  </si>
  <si>
    <t>Lofofora z. s.</t>
  </si>
  <si>
    <t>Divadelní program na festivalu Lofofora om 2025</t>
  </si>
  <si>
    <t>17948185</t>
  </si>
  <si>
    <t>MK-PD-25-00139</t>
  </si>
  <si>
    <t>MK-S 15160/2024 OUKKO</t>
  </si>
  <si>
    <t>Divadlo Líšeň z. s.</t>
  </si>
  <si>
    <t>Inscenační činnost Divadla Líšeň</t>
  </si>
  <si>
    <t>69649197</t>
  </si>
  <si>
    <t>Odstoupivší projekty</t>
  </si>
  <si>
    <t>MK-PD-25-00056</t>
  </si>
  <si>
    <t>MK-S 14399/2024 OUKKO</t>
  </si>
  <si>
    <t>OZVĚNY - inscenační projekt mezinárodní spolupráce 2025</t>
  </si>
  <si>
    <t>Okruh</t>
  </si>
  <si>
    <t>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</si>
</sst>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#,##0"/>
  </numFmts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charset val="238"/>
    </font>
    <font>
      <b/>
      <strike/>
      <sz val="11"/>
      <color rgb="FFFF0000"/>
      <name val="Calibri"/>
      <family val="2"/>
    </font>
    <font>
      <i/>
      <sz val="10"/>
      <color rgb="FF000000"/>
      <name val="Arial"/>
      <family val="2"/>
      <charset val="238"/>
    </font>
    <font>
      <b/>
      <sz val="11"/>
      <name val="Calibri"/>
      <family val="2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D2B48C"/>
      </patternFill>
    </fill>
    <fill>
      <patternFill patternType="solid">
        <fgColor theme="4" tint="0.79998168889431442"/>
        <bgColor rgb="FFD3D3D3"/>
      </patternFill>
    </fill>
    <fill>
      <patternFill patternType="solid">
        <fgColor theme="4" tint="0.79998168889431442"/>
        <bgColor rgb="FFB0C4DE"/>
      </patternFill>
    </fill>
    <fill>
      <patternFill patternType="solid">
        <fgColor theme="4" tint="0.79998168889431442"/>
        <bgColor rgb="FFF0E68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A9999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D2B48C"/>
      </patternFill>
    </fill>
    <fill>
      <patternFill patternType="solid">
        <fgColor rgb="FFFFFFCC"/>
        <bgColor rgb="FFD3D3D3"/>
      </patternFill>
    </fill>
    <fill>
      <patternFill patternType="solid">
        <fgColor rgb="FFFFFFCC"/>
        <bgColor rgb="FFB0C4DE"/>
      </patternFill>
    </fill>
    <fill>
      <patternFill patternType="solid">
        <fgColor rgb="FFFFFFCC"/>
        <bgColor rgb="FFF0E68C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2" fillId="0" borderId="0"/>
    <xf numFmtId="0" fontId="7" fillId="0" borderId="0"/>
    <xf numFmtId="4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3">
    <xf numFmtId="0" fontId="3" fillId="0" borderId="0" xfId="0" applyFont="1"/>
    <xf numFmtId="3" fontId="3" fillId="0" borderId="0" xfId="0" applyNumberFormat="1" applyFont="1"/>
    <xf numFmtId="3" fontId="6" fillId="0" borderId="0" xfId="0" applyNumberFormat="1" applyFont="1"/>
    <xf numFmtId="0" fontId="3" fillId="0" borderId="1" xfId="0" applyFont="1" applyBorder="1"/>
    <xf numFmtId="0" fontId="4" fillId="2" borderId="0" xfId="1" applyFont="1" applyFill="1" applyAlignment="1">
      <alignment vertical="top" wrapText="1" readingOrder="1"/>
    </xf>
    <xf numFmtId="0" fontId="3" fillId="0" borderId="0" xfId="1" applyFont="1" applyAlignment="1">
      <alignment vertical="top" wrapText="1"/>
    </xf>
    <xf numFmtId="3" fontId="6" fillId="4" borderId="0" xfId="0" applyNumberFormat="1" applyFont="1" applyFill="1"/>
    <xf numFmtId="0" fontId="10" fillId="2" borderId="1" xfId="1" applyFont="1" applyFill="1" applyBorder="1" applyAlignment="1">
      <alignment vertical="top" wrapText="1" readingOrder="1"/>
    </xf>
    <xf numFmtId="0" fontId="10" fillId="0" borderId="1" xfId="0" applyFont="1" applyBorder="1"/>
    <xf numFmtId="3" fontId="10" fillId="2" borderId="1" xfId="1" applyNumberFormat="1" applyFont="1" applyFill="1" applyBorder="1" applyAlignment="1">
      <alignment vertical="top" wrapText="1" readingOrder="1"/>
    </xf>
    <xf numFmtId="0" fontId="10" fillId="3" borderId="1" xfId="1" applyFont="1" applyFill="1" applyBorder="1" applyAlignment="1">
      <alignment vertical="top" wrapText="1" readingOrder="1"/>
    </xf>
    <xf numFmtId="0" fontId="10" fillId="4" borderId="1" xfId="0" applyFont="1" applyFill="1" applyBorder="1"/>
    <xf numFmtId="0" fontId="10" fillId="2" borderId="1" xfId="1" applyFont="1" applyFill="1" applyBorder="1" applyAlignment="1">
      <alignment vertical="top" readingOrder="1"/>
    </xf>
    <xf numFmtId="3" fontId="10" fillId="2" borderId="1" xfId="1" applyNumberFormat="1" applyFont="1" applyFill="1" applyBorder="1" applyAlignment="1">
      <alignment vertical="top" readingOrder="1"/>
    </xf>
    <xf numFmtId="0" fontId="3" fillId="6" borderId="0" xfId="0" applyFont="1" applyFill="1"/>
    <xf numFmtId="0" fontId="3" fillId="4" borderId="0" xfId="0" applyFont="1" applyFill="1"/>
    <xf numFmtId="0" fontId="10" fillId="2" borderId="1" xfId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 readingOrder="1"/>
    </xf>
    <xf numFmtId="0" fontId="10" fillId="4" borderId="1" xfId="1" applyFont="1" applyFill="1" applyBorder="1" applyAlignment="1">
      <alignment vertical="top" wrapText="1" readingOrder="1"/>
    </xf>
    <xf numFmtId="0" fontId="16" fillId="2" borderId="2" xfId="0" applyFont="1" applyFill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 readingOrder="1"/>
    </xf>
    <xf numFmtId="0" fontId="14" fillId="2" borderId="3" xfId="0" applyFont="1" applyFill="1" applyBorder="1" applyAlignment="1">
      <alignment horizontal="center" vertical="center" wrapText="1" readingOrder="1"/>
    </xf>
    <xf numFmtId="0" fontId="15" fillId="0" borderId="3" xfId="0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 readingOrder="1"/>
    </xf>
    <xf numFmtId="0" fontId="14" fillId="2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0" fillId="3" borderId="1" xfId="1" applyFont="1" applyFill="1" applyBorder="1" applyAlignment="1">
      <alignment vertical="top" readingOrder="1"/>
    </xf>
    <xf numFmtId="3" fontId="10" fillId="3" borderId="1" xfId="1" applyNumberFormat="1" applyFont="1" applyFill="1" applyBorder="1" applyAlignment="1">
      <alignment vertical="top" wrapText="1" readingOrder="1"/>
    </xf>
    <xf numFmtId="0" fontId="10" fillId="3" borderId="0" xfId="1" applyFont="1" applyFill="1" applyAlignment="1">
      <alignment vertical="top" wrapText="1" readingOrder="1"/>
    </xf>
    <xf numFmtId="0" fontId="10" fillId="3" borderId="0" xfId="1" applyFont="1" applyFill="1" applyAlignment="1">
      <alignment horizontal="center" vertical="center" wrapText="1" readingOrder="1"/>
    </xf>
    <xf numFmtId="0" fontId="14" fillId="13" borderId="0" xfId="0" applyFont="1" applyFill="1" applyAlignment="1">
      <alignment horizontal="center" vertical="center" wrapText="1" readingOrder="1"/>
    </xf>
    <xf numFmtId="0" fontId="12" fillId="3" borderId="0" xfId="1" applyFont="1" applyFill="1" applyAlignment="1">
      <alignment horizontal="center" vertical="center" wrapText="1" readingOrder="1"/>
    </xf>
    <xf numFmtId="0" fontId="16" fillId="3" borderId="0" xfId="0" applyFont="1" applyFill="1" applyAlignment="1">
      <alignment horizontal="center" vertical="center" wrapText="1" readingOrder="1"/>
    </xf>
    <xf numFmtId="0" fontId="17" fillId="3" borderId="0" xfId="0" applyFont="1" applyFill="1" applyAlignment="1">
      <alignment horizontal="center" vertical="center" wrapText="1" readingOrder="1"/>
    </xf>
    <xf numFmtId="2" fontId="3" fillId="4" borderId="0" xfId="0" applyNumberFormat="1" applyFont="1" applyFill="1" applyAlignment="1">
      <alignment horizontal="center"/>
    </xf>
    <xf numFmtId="0" fontId="10" fillId="3" borderId="0" xfId="1" applyFont="1" applyFill="1" applyAlignment="1">
      <alignment vertical="top" readingOrder="1"/>
    </xf>
    <xf numFmtId="0" fontId="8" fillId="4" borderId="0" xfId="1" applyFont="1" applyFill="1" applyAlignment="1">
      <alignment vertical="top"/>
    </xf>
    <xf numFmtId="0" fontId="18" fillId="2" borderId="0" xfId="1" applyFont="1" applyFill="1" applyAlignment="1">
      <alignment vertical="top" readingOrder="1"/>
    </xf>
    <xf numFmtId="0" fontId="8" fillId="4" borderId="0" xfId="1" applyFont="1" applyFill="1" applyAlignment="1">
      <alignment vertical="top" wrapText="1"/>
    </xf>
    <xf numFmtId="0" fontId="10" fillId="2" borderId="2" xfId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 readingOrder="1"/>
    </xf>
    <xf numFmtId="49" fontId="10" fillId="2" borderId="1" xfId="1" applyNumberFormat="1" applyFont="1" applyFill="1" applyBorder="1" applyAlignment="1">
      <alignment vertical="top" wrapText="1" readingOrder="1"/>
    </xf>
    <xf numFmtId="0" fontId="3" fillId="0" borderId="0" xfId="0" applyFont="1" applyAlignment="1">
      <alignment horizontal="center" vertical="center"/>
    </xf>
    <xf numFmtId="0" fontId="3" fillId="7" borderId="0" xfId="0" applyFont="1" applyFill="1"/>
    <xf numFmtId="0" fontId="10" fillId="14" borderId="1" xfId="1" applyFont="1" applyFill="1" applyBorder="1" applyAlignment="1">
      <alignment horizontal="center" vertical="center" wrapText="1" readingOrder="1"/>
    </xf>
    <xf numFmtId="0" fontId="10" fillId="2" borderId="6" xfId="1" applyFont="1" applyFill="1" applyBorder="1" applyAlignment="1">
      <alignment vertical="top" wrapText="1" readingOrder="1"/>
    </xf>
    <xf numFmtId="0" fontId="9" fillId="8" borderId="5" xfId="1" applyFont="1" applyFill="1" applyBorder="1" applyAlignment="1">
      <alignment horizontal="center" vertical="center" wrapText="1" readingOrder="1"/>
    </xf>
    <xf numFmtId="0" fontId="9" fillId="9" borderId="5" xfId="1" applyFont="1" applyFill="1" applyBorder="1" applyAlignment="1">
      <alignment horizontal="center" vertical="center" wrapText="1" readingOrder="1"/>
    </xf>
    <xf numFmtId="0" fontId="9" fillId="10" borderId="5" xfId="1" applyFont="1" applyFill="1" applyBorder="1" applyAlignment="1">
      <alignment horizontal="center" vertical="center" wrapText="1" readingOrder="1"/>
    </xf>
    <xf numFmtId="0" fontId="9" fillId="11" borderId="5" xfId="1" applyFont="1" applyFill="1" applyBorder="1" applyAlignment="1">
      <alignment horizontal="center" vertical="center" wrapText="1" readingOrder="1"/>
    </xf>
    <xf numFmtId="0" fontId="11" fillId="12" borderId="5" xfId="1" applyFont="1" applyFill="1" applyBorder="1" applyAlignment="1">
      <alignment vertical="center" wrapText="1"/>
    </xf>
    <xf numFmtId="0" fontId="6" fillId="12" borderId="5" xfId="0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0" fontId="9" fillId="8" borderId="5" xfId="1" applyFont="1" applyFill="1" applyBorder="1" applyAlignment="1">
      <alignment horizontal="center" vertical="center" readingOrder="1"/>
    </xf>
    <xf numFmtId="0" fontId="4" fillId="2" borderId="0" xfId="1" applyFont="1" applyFill="1" applyAlignment="1">
      <alignment vertical="top" readingOrder="1"/>
    </xf>
    <xf numFmtId="2" fontId="3" fillId="0" borderId="4" xfId="0" applyNumberFormat="1" applyFont="1" applyBorder="1" applyAlignment="1">
      <alignment horizontal="center"/>
    </xf>
    <xf numFmtId="0" fontId="10" fillId="15" borderId="6" xfId="1" applyFont="1" applyFill="1" applyBorder="1" applyAlignment="1">
      <alignment vertical="top" wrapText="1" readingOrder="1"/>
    </xf>
    <xf numFmtId="0" fontId="10" fillId="15" borderId="1" xfId="1" applyFont="1" applyFill="1" applyBorder="1" applyAlignment="1">
      <alignment vertical="top" wrapText="1" readingOrder="1"/>
    </xf>
    <xf numFmtId="0" fontId="10" fillId="15" borderId="1" xfId="1" applyFont="1" applyFill="1" applyBorder="1" applyAlignment="1">
      <alignment vertical="top" readingOrder="1"/>
    </xf>
    <xf numFmtId="3" fontId="10" fillId="15" borderId="1" xfId="1" applyNumberFormat="1" applyFont="1" applyFill="1" applyBorder="1" applyAlignment="1">
      <alignment vertical="top" wrapText="1" readingOrder="1"/>
    </xf>
    <xf numFmtId="0" fontId="10" fillId="15" borderId="1" xfId="1" applyFont="1" applyFill="1" applyBorder="1" applyAlignment="1">
      <alignment horizontal="center" vertical="center" wrapText="1" readingOrder="1"/>
    </xf>
    <xf numFmtId="0" fontId="14" fillId="15" borderId="1" xfId="0" applyFont="1" applyFill="1" applyBorder="1" applyAlignment="1">
      <alignment horizontal="center" vertical="center" wrapText="1" readingOrder="1"/>
    </xf>
    <xf numFmtId="0" fontId="16" fillId="15" borderId="2" xfId="0" applyFont="1" applyFill="1" applyBorder="1" applyAlignment="1">
      <alignment horizontal="center" vertical="center" wrapText="1" readingOrder="1"/>
    </xf>
    <xf numFmtId="0" fontId="14" fillId="15" borderId="3" xfId="0" applyFont="1" applyFill="1" applyBorder="1" applyAlignment="1">
      <alignment horizontal="center" vertical="center" wrapText="1" readingOrder="1"/>
    </xf>
    <xf numFmtId="2" fontId="3" fillId="12" borderId="4" xfId="0" applyNumberFormat="1" applyFont="1" applyFill="1" applyBorder="1" applyAlignment="1">
      <alignment horizontal="center"/>
    </xf>
    <xf numFmtId="0" fontId="3" fillId="12" borderId="1" xfId="0" applyFont="1" applyFill="1" applyBorder="1"/>
    <xf numFmtId="0" fontId="10" fillId="12" borderId="1" xfId="0" applyFont="1" applyFill="1" applyBorder="1"/>
    <xf numFmtId="0" fontId="10" fillId="15" borderId="7" xfId="1" applyFont="1" applyFill="1" applyBorder="1" applyAlignment="1">
      <alignment vertical="top" wrapText="1" readingOrder="1"/>
    </xf>
    <xf numFmtId="0" fontId="10" fillId="15" borderId="8" xfId="1" applyFont="1" applyFill="1" applyBorder="1" applyAlignment="1">
      <alignment vertical="top" wrapText="1" readingOrder="1"/>
    </xf>
    <xf numFmtId="0" fontId="10" fillId="15" borderId="8" xfId="1" applyFont="1" applyFill="1" applyBorder="1" applyAlignment="1">
      <alignment vertical="top" readingOrder="1"/>
    </xf>
    <xf numFmtId="3" fontId="10" fillId="15" borderId="8" xfId="1" applyNumberFormat="1" applyFont="1" applyFill="1" applyBorder="1" applyAlignment="1">
      <alignment vertical="top" wrapText="1" readingOrder="1"/>
    </xf>
    <xf numFmtId="0" fontId="10" fillId="15" borderId="8" xfId="1" applyFont="1" applyFill="1" applyBorder="1" applyAlignment="1">
      <alignment horizontal="center" vertical="center" wrapText="1" readingOrder="1"/>
    </xf>
    <xf numFmtId="0" fontId="14" fillId="15" borderId="8" xfId="0" applyFont="1" applyFill="1" applyBorder="1" applyAlignment="1">
      <alignment horizontal="center" vertical="center" wrapText="1" readingOrder="1"/>
    </xf>
    <xf numFmtId="0" fontId="16" fillId="15" borderId="9" xfId="0" applyFont="1" applyFill="1" applyBorder="1" applyAlignment="1">
      <alignment horizontal="center" vertical="center" wrapText="1" readingOrder="1"/>
    </xf>
    <xf numFmtId="0" fontId="14" fillId="15" borderId="10" xfId="0" applyFont="1" applyFill="1" applyBorder="1" applyAlignment="1">
      <alignment horizontal="center" vertical="center" wrapText="1" readingOrder="1"/>
    </xf>
    <xf numFmtId="2" fontId="3" fillId="12" borderId="14" xfId="0" applyNumberFormat="1" applyFont="1" applyFill="1" applyBorder="1" applyAlignment="1">
      <alignment horizontal="center"/>
    </xf>
    <xf numFmtId="0" fontId="10" fillId="12" borderId="1" xfId="1" applyFont="1" applyFill="1" applyBorder="1" applyAlignment="1">
      <alignment vertical="top" wrapText="1" readingOrder="1"/>
    </xf>
    <xf numFmtId="0" fontId="14" fillId="16" borderId="3" xfId="0" applyFont="1" applyFill="1" applyBorder="1" applyAlignment="1">
      <alignment horizontal="center" vertical="center" wrapText="1" readingOrder="1"/>
    </xf>
    <xf numFmtId="0" fontId="16" fillId="15" borderId="1" xfId="0" applyFont="1" applyFill="1" applyBorder="1" applyAlignment="1">
      <alignment horizontal="center" vertical="center" wrapText="1" readingOrder="1"/>
    </xf>
    <xf numFmtId="0" fontId="10" fillId="15" borderId="2" xfId="1" applyFont="1" applyFill="1" applyBorder="1" applyAlignment="1">
      <alignment horizontal="center" vertical="center" wrapText="1" readingOrder="1"/>
    </xf>
    <xf numFmtId="0" fontId="10" fillId="15" borderId="3" xfId="1" applyFont="1" applyFill="1" applyBorder="1" applyAlignment="1">
      <alignment horizontal="center" vertical="center" wrapText="1" readingOrder="1"/>
    </xf>
    <xf numFmtId="0" fontId="19" fillId="0" borderId="0" xfId="0" applyFont="1"/>
    <xf numFmtId="9" fontId="3" fillId="0" borderId="0" xfId="0" applyNumberFormat="1" applyFont="1"/>
    <xf numFmtId="3" fontId="19" fillId="0" borderId="0" xfId="0" applyNumberFormat="1" applyFont="1"/>
    <xf numFmtId="9" fontId="19" fillId="0" borderId="0" xfId="0" applyNumberFormat="1" applyFont="1"/>
    <xf numFmtId="16" fontId="19" fillId="0" borderId="0" xfId="0" applyNumberFormat="1" applyFont="1"/>
    <xf numFmtId="0" fontId="3" fillId="0" borderId="15" xfId="0" applyFont="1" applyBorder="1"/>
    <xf numFmtId="3" fontId="21" fillId="0" borderId="0" xfId="0" applyNumberFormat="1" applyFont="1"/>
    <xf numFmtId="3" fontId="22" fillId="0" borderId="0" xfId="0" applyNumberFormat="1" applyFont="1"/>
    <xf numFmtId="3" fontId="3" fillId="12" borderId="1" xfId="4" applyNumberFormat="1" applyFont="1" applyFill="1" applyBorder="1"/>
    <xf numFmtId="9" fontId="6" fillId="0" borderId="0" xfId="0" applyNumberFormat="1" applyFont="1"/>
    <xf numFmtId="0" fontId="10" fillId="17" borderId="6" xfId="1" applyFont="1" applyFill="1" applyBorder="1" applyAlignment="1">
      <alignment vertical="top" wrapText="1" readingOrder="1"/>
    </xf>
    <xf numFmtId="0" fontId="10" fillId="17" borderId="1" xfId="1" applyFont="1" applyFill="1" applyBorder="1" applyAlignment="1">
      <alignment vertical="top" wrapText="1" readingOrder="1"/>
    </xf>
    <xf numFmtId="0" fontId="10" fillId="5" borderId="1" xfId="0" applyFont="1" applyFill="1" applyBorder="1"/>
    <xf numFmtId="0" fontId="10" fillId="17" borderId="1" xfId="1" applyFont="1" applyFill="1" applyBorder="1" applyAlignment="1">
      <alignment vertical="top" readingOrder="1"/>
    </xf>
    <xf numFmtId="3" fontId="10" fillId="17" borderId="1" xfId="1" applyNumberFormat="1" applyFont="1" applyFill="1" applyBorder="1" applyAlignment="1">
      <alignment vertical="top" wrapText="1" readingOrder="1"/>
    </xf>
    <xf numFmtId="0" fontId="10" fillId="17" borderId="1" xfId="1" applyFont="1" applyFill="1" applyBorder="1" applyAlignment="1">
      <alignment horizontal="center" vertical="center" wrapText="1" readingOrder="1"/>
    </xf>
    <xf numFmtId="0" fontId="14" fillId="17" borderId="1" xfId="0" applyFont="1" applyFill="1" applyBorder="1" applyAlignment="1">
      <alignment horizontal="center" vertical="center" wrapText="1" readingOrder="1"/>
    </xf>
    <xf numFmtId="0" fontId="16" fillId="17" borderId="2" xfId="0" applyFont="1" applyFill="1" applyBorder="1" applyAlignment="1">
      <alignment horizontal="center" vertical="center" wrapText="1" readingOrder="1"/>
    </xf>
    <xf numFmtId="0" fontId="14" fillId="17" borderId="3" xfId="0" applyFont="1" applyFill="1" applyBorder="1" applyAlignment="1">
      <alignment horizontal="center" vertical="center" wrapText="1" readingOrder="1"/>
    </xf>
    <xf numFmtId="2" fontId="3" fillId="5" borderId="4" xfId="0" applyNumberFormat="1" applyFont="1" applyFill="1" applyBorder="1" applyAlignment="1">
      <alignment horizontal="center"/>
    </xf>
    <xf numFmtId="3" fontId="3" fillId="5" borderId="1" xfId="4" applyNumberFormat="1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3" fontId="6" fillId="18" borderId="1" xfId="4" applyNumberFormat="1" applyFont="1" applyFill="1" applyBorder="1"/>
    <xf numFmtId="3" fontId="20" fillId="12" borderId="1" xfId="4" applyNumberFormat="1" applyFont="1" applyFill="1" applyBorder="1"/>
    <xf numFmtId="3" fontId="6" fillId="12" borderId="1" xfId="4" applyNumberFormat="1" applyFont="1" applyFill="1" applyBorder="1"/>
    <xf numFmtId="0" fontId="10" fillId="15" borderId="13" xfId="1" applyFont="1" applyFill="1" applyBorder="1" applyAlignment="1">
      <alignment vertical="top" wrapText="1" readingOrder="1"/>
    </xf>
    <xf numFmtId="0" fontId="10" fillId="15" borderId="11" xfId="1" applyFont="1" applyFill="1" applyBorder="1" applyAlignment="1">
      <alignment vertical="top" wrapText="1" readingOrder="1"/>
    </xf>
    <xf numFmtId="0" fontId="10" fillId="15" borderId="11" xfId="1" applyFont="1" applyFill="1" applyBorder="1" applyAlignment="1">
      <alignment vertical="top" readingOrder="1"/>
    </xf>
    <xf numFmtId="3" fontId="10" fillId="15" borderId="11" xfId="1" applyNumberFormat="1" applyFont="1" applyFill="1" applyBorder="1" applyAlignment="1">
      <alignment vertical="top" wrapText="1" readingOrder="1"/>
    </xf>
    <xf numFmtId="0" fontId="10" fillId="15" borderId="11" xfId="1" applyFont="1" applyFill="1" applyBorder="1" applyAlignment="1">
      <alignment horizontal="center" vertical="center" wrapText="1" readingOrder="1"/>
    </xf>
    <xf numFmtId="0" fontId="14" fillId="15" borderId="11" xfId="0" applyFont="1" applyFill="1" applyBorder="1" applyAlignment="1">
      <alignment horizontal="center" vertical="center" wrapText="1" readingOrder="1"/>
    </xf>
    <xf numFmtId="0" fontId="16" fillId="15" borderId="18" xfId="0" applyFont="1" applyFill="1" applyBorder="1" applyAlignment="1">
      <alignment horizontal="center" vertical="center" wrapText="1" readingOrder="1"/>
    </xf>
    <xf numFmtId="0" fontId="14" fillId="15" borderId="19" xfId="0" applyFont="1" applyFill="1" applyBorder="1" applyAlignment="1">
      <alignment horizontal="center" vertical="center" wrapText="1" readingOrder="1"/>
    </xf>
    <xf numFmtId="2" fontId="3" fillId="12" borderId="12" xfId="0" applyNumberFormat="1" applyFont="1" applyFill="1" applyBorder="1" applyAlignment="1">
      <alignment horizontal="center"/>
    </xf>
    <xf numFmtId="3" fontId="3" fillId="12" borderId="5" xfId="4" applyNumberFormat="1" applyFont="1" applyFill="1" applyBorder="1"/>
    <xf numFmtId="0" fontId="10" fillId="2" borderId="20" xfId="1" applyFont="1" applyFill="1" applyBorder="1" applyAlignment="1">
      <alignment vertical="top" wrapText="1" readingOrder="1"/>
    </xf>
    <xf numFmtId="0" fontId="10" fillId="2" borderId="15" xfId="1" applyFont="1" applyFill="1" applyBorder="1" applyAlignment="1">
      <alignment vertical="top" wrapText="1" readingOrder="1"/>
    </xf>
    <xf numFmtId="0" fontId="10" fillId="3" borderId="15" xfId="1" applyFont="1" applyFill="1" applyBorder="1" applyAlignment="1">
      <alignment vertical="top" wrapText="1" readingOrder="1"/>
    </xf>
    <xf numFmtId="0" fontId="10" fillId="2" borderId="15" xfId="1" applyFont="1" applyFill="1" applyBorder="1" applyAlignment="1">
      <alignment vertical="top" readingOrder="1"/>
    </xf>
    <xf numFmtId="3" fontId="10" fillId="2" borderId="15" xfId="1" applyNumberFormat="1" applyFont="1" applyFill="1" applyBorder="1" applyAlignment="1">
      <alignment vertical="top" wrapText="1" readingOrder="1"/>
    </xf>
    <xf numFmtId="0" fontId="10" fillId="2" borderId="15" xfId="1" applyFont="1" applyFill="1" applyBorder="1" applyAlignment="1">
      <alignment horizontal="center" vertical="center" wrapText="1" readingOrder="1"/>
    </xf>
    <xf numFmtId="0" fontId="14" fillId="2" borderId="15" xfId="0" applyFont="1" applyFill="1" applyBorder="1" applyAlignment="1">
      <alignment horizontal="center" vertical="center" wrapText="1" readingOrder="1"/>
    </xf>
    <xf numFmtId="0" fontId="10" fillId="2" borderId="21" xfId="1" applyFont="1" applyFill="1" applyBorder="1" applyAlignment="1">
      <alignment horizontal="center" vertical="center" wrapText="1" readingOrder="1"/>
    </xf>
    <xf numFmtId="0" fontId="16" fillId="2" borderId="15" xfId="0" applyFont="1" applyFill="1" applyBorder="1" applyAlignment="1">
      <alignment horizontal="center" vertical="center" wrapText="1" readingOrder="1"/>
    </xf>
    <xf numFmtId="0" fontId="10" fillId="2" borderId="22" xfId="1" applyFont="1" applyFill="1" applyBorder="1" applyAlignment="1">
      <alignment horizontal="center" vertical="center" wrapText="1" readingOrder="1"/>
    </xf>
    <xf numFmtId="2" fontId="3" fillId="0" borderId="16" xfId="0" applyNumberFormat="1" applyFont="1" applyBorder="1" applyAlignment="1">
      <alignment horizontal="center"/>
    </xf>
    <xf numFmtId="3" fontId="6" fillId="18" borderId="15" xfId="4" applyNumberFormat="1" applyFont="1" applyFill="1" applyBorder="1"/>
    <xf numFmtId="0" fontId="10" fillId="15" borderId="25" xfId="1" applyFont="1" applyFill="1" applyBorder="1" applyAlignment="1">
      <alignment vertical="top" wrapText="1" readingOrder="1"/>
    </xf>
    <xf numFmtId="0" fontId="10" fillId="15" borderId="5" xfId="1" applyFont="1" applyFill="1" applyBorder="1" applyAlignment="1">
      <alignment vertical="top" wrapText="1" readingOrder="1"/>
    </xf>
    <xf numFmtId="0" fontId="10" fillId="15" borderId="5" xfId="1" applyFont="1" applyFill="1" applyBorder="1" applyAlignment="1">
      <alignment vertical="top" readingOrder="1"/>
    </xf>
    <xf numFmtId="3" fontId="10" fillId="15" borderId="5" xfId="1" applyNumberFormat="1" applyFont="1" applyFill="1" applyBorder="1" applyAlignment="1">
      <alignment vertical="top" wrapText="1" readingOrder="1"/>
    </xf>
    <xf numFmtId="0" fontId="10" fillId="15" borderId="5" xfId="1" applyFont="1" applyFill="1" applyBorder="1" applyAlignment="1">
      <alignment horizontal="center" vertical="center" wrapText="1" readingOrder="1"/>
    </xf>
    <xf numFmtId="0" fontId="14" fillId="15" borderId="5" xfId="0" applyFont="1" applyFill="1" applyBorder="1" applyAlignment="1">
      <alignment horizontal="center" vertical="center" wrapText="1" readingOrder="1"/>
    </xf>
    <xf numFmtId="0" fontId="16" fillId="15" borderId="26" xfId="0" applyFont="1" applyFill="1" applyBorder="1" applyAlignment="1">
      <alignment horizontal="center" vertical="center" wrapText="1" readingOrder="1"/>
    </xf>
    <xf numFmtId="0" fontId="14" fillId="15" borderId="27" xfId="0" applyFont="1" applyFill="1" applyBorder="1" applyAlignment="1">
      <alignment horizontal="center" vertical="center" wrapText="1" readingOrder="1"/>
    </xf>
    <xf numFmtId="2" fontId="3" fillId="12" borderId="17" xfId="0" applyNumberFormat="1" applyFont="1" applyFill="1" applyBorder="1" applyAlignment="1">
      <alignment horizontal="center"/>
    </xf>
    <xf numFmtId="3" fontId="3" fillId="12" borderId="11" xfId="4" applyNumberFormat="1" applyFont="1" applyFill="1" applyBorder="1"/>
    <xf numFmtId="0" fontId="10" fillId="0" borderId="15" xfId="0" applyFont="1" applyBorder="1"/>
    <xf numFmtId="0" fontId="16" fillId="2" borderId="21" xfId="0" applyFont="1" applyFill="1" applyBorder="1" applyAlignment="1">
      <alignment horizontal="center" vertical="center" wrapText="1" readingOrder="1"/>
    </xf>
    <xf numFmtId="0" fontId="14" fillId="2" borderId="22" xfId="0" applyFont="1" applyFill="1" applyBorder="1" applyAlignment="1">
      <alignment horizontal="center" vertical="center" wrapText="1" readingOrder="1"/>
    </xf>
    <xf numFmtId="164" fontId="6" fillId="18" borderId="15" xfId="4" applyNumberFormat="1" applyFont="1" applyFill="1" applyBorder="1"/>
    <xf numFmtId="0" fontId="10" fillId="19" borderId="23" xfId="1" applyFont="1" applyFill="1" applyBorder="1" applyAlignment="1">
      <alignment vertical="top" wrapText="1" readingOrder="1"/>
    </xf>
    <xf numFmtId="0" fontId="10" fillId="19" borderId="23" xfId="1" applyFont="1" applyFill="1" applyBorder="1" applyAlignment="1">
      <alignment vertical="top" readingOrder="1"/>
    </xf>
    <xf numFmtId="3" fontId="10" fillId="19" borderId="23" xfId="1" applyNumberFormat="1" applyFont="1" applyFill="1" applyBorder="1" applyAlignment="1">
      <alignment vertical="top" wrapText="1" readingOrder="1"/>
    </xf>
    <xf numFmtId="0" fontId="10" fillId="19" borderId="23" xfId="1" applyFont="1" applyFill="1" applyBorder="1" applyAlignment="1">
      <alignment horizontal="center" vertical="center" wrapText="1" readingOrder="1"/>
    </xf>
    <xf numFmtId="0" fontId="14" fillId="19" borderId="23" xfId="0" applyFont="1" applyFill="1" applyBorder="1" applyAlignment="1">
      <alignment horizontal="center" vertical="center" wrapText="1" readingOrder="1"/>
    </xf>
    <xf numFmtId="0" fontId="16" fillId="19" borderId="23" xfId="0" applyFont="1" applyFill="1" applyBorder="1" applyAlignment="1">
      <alignment horizontal="center" vertical="center" wrapText="1" readingOrder="1"/>
    </xf>
    <xf numFmtId="2" fontId="3" fillId="18" borderId="23" xfId="0" applyNumberFormat="1" applyFont="1" applyFill="1" applyBorder="1" applyAlignment="1">
      <alignment horizontal="center"/>
    </xf>
    <xf numFmtId="0" fontId="10" fillId="4" borderId="15" xfId="0" applyFont="1" applyFill="1" applyBorder="1"/>
    <xf numFmtId="0" fontId="16" fillId="15" borderId="5" xfId="0" applyFont="1" applyFill="1" applyBorder="1" applyAlignment="1">
      <alignment horizontal="center" vertical="center" wrapText="1" readingOrder="1"/>
    </xf>
    <xf numFmtId="2" fontId="3" fillId="12" borderId="5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10" fillId="15" borderId="20" xfId="1" applyFont="1" applyFill="1" applyBorder="1" applyAlignment="1">
      <alignment vertical="top" wrapText="1" readingOrder="1"/>
    </xf>
    <xf numFmtId="0" fontId="10" fillId="15" borderId="15" xfId="1" applyFont="1" applyFill="1" applyBorder="1" applyAlignment="1">
      <alignment vertical="top" wrapText="1" readingOrder="1"/>
    </xf>
    <xf numFmtId="0" fontId="10" fillId="15" borderId="15" xfId="1" applyFont="1" applyFill="1" applyBorder="1" applyAlignment="1">
      <alignment vertical="top" readingOrder="1"/>
    </xf>
    <xf numFmtId="3" fontId="10" fillId="15" borderId="15" xfId="1" applyNumberFormat="1" applyFont="1" applyFill="1" applyBorder="1" applyAlignment="1">
      <alignment vertical="top" wrapText="1" readingOrder="1"/>
    </xf>
    <xf numFmtId="0" fontId="10" fillId="15" borderId="15" xfId="1" applyFont="1" applyFill="1" applyBorder="1" applyAlignment="1">
      <alignment horizontal="center" vertical="center" wrapText="1" readingOrder="1"/>
    </xf>
    <xf numFmtId="0" fontId="14" fillId="15" borderId="15" xfId="0" applyFont="1" applyFill="1" applyBorder="1" applyAlignment="1">
      <alignment horizontal="center" vertical="center" wrapText="1" readingOrder="1"/>
    </xf>
    <xf numFmtId="0" fontId="16" fillId="15" borderId="21" xfId="0" applyFont="1" applyFill="1" applyBorder="1" applyAlignment="1">
      <alignment horizontal="center" vertical="center" wrapText="1" readingOrder="1"/>
    </xf>
    <xf numFmtId="0" fontId="14" fillId="15" borderId="22" xfId="0" applyFont="1" applyFill="1" applyBorder="1" applyAlignment="1">
      <alignment horizontal="center" vertical="center" wrapText="1" readingOrder="1"/>
    </xf>
    <xf numFmtId="2" fontId="3" fillId="12" borderId="16" xfId="0" applyNumberFormat="1" applyFont="1" applyFill="1" applyBorder="1" applyAlignment="1">
      <alignment horizontal="center"/>
    </xf>
    <xf numFmtId="3" fontId="3" fillId="12" borderId="15" xfId="4" applyNumberFormat="1" applyFont="1" applyFill="1" applyBorder="1"/>
    <xf numFmtId="0" fontId="10" fillId="12" borderId="5" xfId="0" applyFont="1" applyFill="1" applyBorder="1"/>
    <xf numFmtId="0" fontId="10" fillId="18" borderId="23" xfId="0" applyFont="1" applyFill="1" applyBorder="1"/>
    <xf numFmtId="0" fontId="3" fillId="0" borderId="15" xfId="0" applyFont="1" applyBorder="1" applyAlignment="1">
      <alignment horizontal="center" vertical="center"/>
    </xf>
    <xf numFmtId="0" fontId="9" fillId="20" borderId="23" xfId="1" applyFont="1" applyFill="1" applyBorder="1" applyAlignment="1">
      <alignment horizontal="center" vertical="center" wrapText="1" readingOrder="1"/>
    </xf>
    <xf numFmtId="0" fontId="9" fillId="20" borderId="23" xfId="1" applyFont="1" applyFill="1" applyBorder="1" applyAlignment="1">
      <alignment horizontal="center" vertical="center" readingOrder="1"/>
    </xf>
    <xf numFmtId="0" fontId="9" fillId="21" borderId="23" xfId="1" applyFont="1" applyFill="1" applyBorder="1" applyAlignment="1">
      <alignment horizontal="center" vertical="center" wrapText="1" readingOrder="1"/>
    </xf>
    <xf numFmtId="0" fontId="9" fillId="22" borderId="23" xfId="1" applyFont="1" applyFill="1" applyBorder="1" applyAlignment="1">
      <alignment horizontal="center" vertical="center" wrapText="1" readingOrder="1"/>
    </xf>
    <xf numFmtId="0" fontId="9" fillId="23" borderId="23" xfId="1" applyFont="1" applyFill="1" applyBorder="1" applyAlignment="1">
      <alignment horizontal="center" vertical="center" wrapText="1" readingOrder="1"/>
    </xf>
    <xf numFmtId="0" fontId="11" fillId="18" borderId="23" xfId="1" applyFont="1" applyFill="1" applyBorder="1" applyAlignment="1">
      <alignment vertical="center" wrapText="1"/>
    </xf>
    <xf numFmtId="0" fontId="6" fillId="18" borderId="23" xfId="0" applyFont="1" applyFill="1" applyBorder="1" applyAlignment="1">
      <alignment vertical="center"/>
    </xf>
    <xf numFmtId="0" fontId="6" fillId="18" borderId="23" xfId="0" applyFont="1" applyFill="1" applyBorder="1" applyAlignment="1">
      <alignment horizontal="center" vertical="center"/>
    </xf>
    <xf numFmtId="0" fontId="9" fillId="19" borderId="4" xfId="1" applyFont="1" applyFill="1" applyBorder="1" applyAlignment="1">
      <alignment vertical="top" readingOrder="1"/>
    </xf>
    <xf numFmtId="0" fontId="9" fillId="20" borderId="4" xfId="1" applyFont="1" applyFill="1" applyBorder="1" applyAlignment="1">
      <alignment horizontal="left" vertical="center" readingOrder="1"/>
    </xf>
    <xf numFmtId="3" fontId="3" fillId="4" borderId="0" xfId="7" applyNumberFormat="1" applyFont="1" applyFill="1" applyBorder="1"/>
    <xf numFmtId="3" fontId="20" fillId="4" borderId="0" xfId="7" applyNumberFormat="1" applyFont="1" applyFill="1" applyBorder="1"/>
    <xf numFmtId="0" fontId="3" fillId="4" borderId="0" xfId="0" applyFont="1" applyFill="1" applyBorder="1"/>
    <xf numFmtId="3" fontId="8" fillId="24" borderId="0" xfId="0" applyNumberFormat="1" applyFont="1" applyFill="1" applyBorder="1"/>
    <xf numFmtId="3" fontId="3" fillId="4" borderId="0" xfId="0" applyNumberFormat="1" applyFont="1" applyFill="1" applyBorder="1"/>
    <xf numFmtId="0" fontId="9" fillId="8" borderId="5" xfId="1" applyFont="1" applyFill="1" applyBorder="1" applyAlignment="1">
      <alignment horizontal="center" vertical="center" textRotation="90" wrapText="1" readingOrder="1"/>
    </xf>
    <xf numFmtId="3" fontId="6" fillId="18" borderId="24" xfId="4" applyNumberFormat="1" applyFont="1" applyFill="1" applyBorder="1"/>
    <xf numFmtId="3" fontId="6" fillId="18" borderId="24" xfId="0" applyNumberFormat="1" applyFont="1" applyFill="1" applyBorder="1" applyAlignment="1">
      <alignment vertical="center"/>
    </xf>
    <xf numFmtId="0" fontId="16" fillId="15" borderId="28" xfId="0" applyFont="1" applyFill="1" applyBorder="1" applyAlignment="1">
      <alignment horizontal="center" vertical="center" wrapText="1" readingOrder="1"/>
    </xf>
    <xf numFmtId="0" fontId="14" fillId="15" borderId="29" xfId="0" applyFont="1" applyFill="1" applyBorder="1" applyAlignment="1">
      <alignment horizontal="center" vertical="center" wrapText="1" readingOrder="1"/>
    </xf>
    <xf numFmtId="3" fontId="10" fillId="2" borderId="1" xfId="1" applyNumberFormat="1" applyFont="1" applyFill="1" applyBorder="1" applyAlignment="1">
      <alignment horizontal="right" vertical="top" wrapText="1" readingOrder="1"/>
    </xf>
  </cellXfs>
  <cellStyles count="8">
    <cellStyle name="Čárka 2" xfId="6" xr:uid="{00000000-0005-0000-0000-000032000000}"/>
    <cellStyle name="Header" xfId="3" xr:uid="{0ECC73FF-A9AF-4EAA-85DB-36B7FB56E1E4}"/>
    <cellStyle name="Měna" xfId="4" builtinId="4"/>
    <cellStyle name="Měna 2" xfId="7" xr:uid="{00000000-0005-0000-0000-000033000000}"/>
    <cellStyle name="Normal" xfId="1" xr:uid="{00000000-0005-0000-0000-000000000000}"/>
    <cellStyle name="Normální" xfId="0" builtinId="0"/>
    <cellStyle name="Normální 2" xfId="2" xr:uid="{00000000-0005-0000-0000-000031000000}"/>
    <cellStyle name="Normální 2 2" xfId="5" xr:uid="{00000000-0005-0000-0000-000031000000}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2B48C"/>
      <rgbColor rgb="00C0C0C0"/>
      <rgbColor rgb="00D3D3D3"/>
      <rgbColor rgb="00DDA0DD"/>
      <rgbColor rgb="00AFEEEE"/>
      <rgbColor rgb="00B0C4DE"/>
      <rgbColor rgb="00F0E68C"/>
      <rgbColor rgb="00FFFF00"/>
      <rgbColor rgb="00FFFFFF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800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S232"/>
  <sheetViews>
    <sheetView showGridLines="0" tabSelected="1" zoomScale="78" zoomScaleNormal="78" workbookViewId="0">
      <pane ySplit="1" topLeftCell="A188" activePane="bottomLeft" state="frozen"/>
      <selection pane="bottomLeft" activeCell="AA1" sqref="AA1"/>
    </sheetView>
  </sheetViews>
  <sheetFormatPr defaultColWidth="8.7265625" defaultRowHeight="15" customHeight="1" x14ac:dyDescent="0.35"/>
  <cols>
    <col min="1" max="1" width="3.453125" customWidth="1"/>
    <col min="2" max="2" width="16.453125" customWidth="1"/>
    <col min="3" max="3" width="23.26953125" bestFit="1" customWidth="1"/>
    <col min="4" max="4" width="41.26953125" customWidth="1"/>
    <col min="5" max="5" width="55.7265625" customWidth="1"/>
    <col min="6" max="6" width="7.26953125" customWidth="1"/>
    <col min="7" max="7" width="10.26953125" customWidth="1"/>
    <col min="8" max="8" width="13.26953125" customWidth="1"/>
    <col min="9" max="9" width="12.7265625" customWidth="1"/>
    <col min="10" max="10" width="3.7265625" customWidth="1"/>
    <col min="11" max="11" width="3.26953125" hidden="1" customWidth="1"/>
    <col min="12" max="12" width="3.453125" hidden="1" customWidth="1"/>
    <col min="13" max="19" width="3.26953125" hidden="1" customWidth="1"/>
    <col min="20" max="25" width="4.26953125" hidden="1" customWidth="1"/>
    <col min="26" max="26" width="5.26953125" bestFit="1" customWidth="1"/>
    <col min="27" max="27" width="14" customWidth="1"/>
  </cols>
  <sheetData>
    <row r="1" spans="1:32" ht="42" customHeight="1" x14ac:dyDescent="0.35">
      <c r="A1" s="187" t="s">
        <v>1008</v>
      </c>
      <c r="B1" s="51" t="s">
        <v>0</v>
      </c>
      <c r="C1" s="51" t="s">
        <v>1</v>
      </c>
      <c r="D1" s="51" t="s">
        <v>2</v>
      </c>
      <c r="E1" s="58" t="s">
        <v>3</v>
      </c>
      <c r="F1" s="52" t="s">
        <v>4</v>
      </c>
      <c r="G1" s="52" t="s">
        <v>5</v>
      </c>
      <c r="H1" s="53" t="s">
        <v>6</v>
      </c>
      <c r="I1" s="53" t="s">
        <v>7</v>
      </c>
      <c r="J1" s="54" t="s">
        <v>8</v>
      </c>
      <c r="K1" s="54" t="s">
        <v>9</v>
      </c>
      <c r="L1" s="54" t="s">
        <v>10</v>
      </c>
      <c r="M1" s="55" t="s">
        <v>11</v>
      </c>
      <c r="N1" s="56" t="s">
        <v>12</v>
      </c>
      <c r="O1" s="56" t="s">
        <v>13</v>
      </c>
      <c r="P1" s="56" t="s">
        <v>14</v>
      </c>
      <c r="Q1" s="56" t="s">
        <v>15</v>
      </c>
      <c r="R1" s="56" t="s">
        <v>16</v>
      </c>
      <c r="S1" s="56" t="s">
        <v>17</v>
      </c>
      <c r="T1" s="56" t="s">
        <v>18</v>
      </c>
      <c r="U1" s="56" t="s">
        <v>19</v>
      </c>
      <c r="V1" s="56" t="s">
        <v>20</v>
      </c>
      <c r="W1" s="56" t="s">
        <v>21</v>
      </c>
      <c r="X1" s="56" t="s">
        <v>22</v>
      </c>
      <c r="Y1" s="56" t="s">
        <v>23</v>
      </c>
      <c r="Z1" s="57" t="s">
        <v>24</v>
      </c>
      <c r="AA1" s="57" t="s">
        <v>1009</v>
      </c>
      <c r="AE1" s="184"/>
      <c r="AF1" s="184"/>
    </row>
    <row r="2" spans="1:32" ht="16.899999999999999" customHeight="1" x14ac:dyDescent="0.35">
      <c r="A2" s="181" t="s">
        <v>25</v>
      </c>
      <c r="B2" s="172"/>
      <c r="C2" s="172"/>
      <c r="D2" s="172"/>
      <c r="E2" s="173"/>
      <c r="F2" s="174"/>
      <c r="G2" s="174"/>
      <c r="H2" s="175"/>
      <c r="I2" s="175"/>
      <c r="J2" s="176"/>
      <c r="K2" s="176"/>
      <c r="L2" s="176"/>
      <c r="M2" s="177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9"/>
      <c r="AA2" s="189">
        <f>SUM(AA3:AA49)</f>
        <v>14250000</v>
      </c>
      <c r="AE2" s="184"/>
      <c r="AF2" s="184"/>
    </row>
    <row r="3" spans="1:32" ht="15" customHeight="1" x14ac:dyDescent="0.35">
      <c r="A3" s="122" t="s">
        <v>25</v>
      </c>
      <c r="B3" s="123" t="s">
        <v>26</v>
      </c>
      <c r="C3" s="123" t="s">
        <v>27</v>
      </c>
      <c r="D3" s="124" t="s">
        <v>28</v>
      </c>
      <c r="E3" s="125" t="s">
        <v>29</v>
      </c>
      <c r="F3" s="123" t="s">
        <v>30</v>
      </c>
      <c r="G3" s="123" t="s">
        <v>31</v>
      </c>
      <c r="H3" s="126">
        <v>3645000</v>
      </c>
      <c r="I3" s="126">
        <v>2320000</v>
      </c>
      <c r="J3" s="123" t="s">
        <v>32</v>
      </c>
      <c r="K3" s="171">
        <v>7</v>
      </c>
      <c r="L3" s="128">
        <v>7</v>
      </c>
      <c r="M3" s="127">
        <v>8</v>
      </c>
      <c r="N3" s="127">
        <v>9</v>
      </c>
      <c r="O3" s="127">
        <v>9</v>
      </c>
      <c r="P3" s="127">
        <v>9</v>
      </c>
      <c r="Q3" s="127">
        <v>9</v>
      </c>
      <c r="R3" s="127">
        <v>9</v>
      </c>
      <c r="S3" s="127">
        <v>10</v>
      </c>
      <c r="T3" s="127">
        <v>10</v>
      </c>
      <c r="U3" s="127">
        <v>10</v>
      </c>
      <c r="V3" s="145">
        <v>10</v>
      </c>
      <c r="W3" s="127">
        <v>10</v>
      </c>
      <c r="X3" s="127">
        <v>10</v>
      </c>
      <c r="Y3" s="146">
        <v>10</v>
      </c>
      <c r="Z3" s="132">
        <f t="shared" ref="Z3:Z34" si="0">AVERAGE(K3:Y3)</f>
        <v>9.1333333333333329</v>
      </c>
      <c r="AA3" s="133">
        <v>1500000</v>
      </c>
      <c r="AE3" s="185"/>
      <c r="AF3" s="186"/>
    </row>
    <row r="4" spans="1:32" ht="15" customHeight="1" x14ac:dyDescent="0.35">
      <c r="A4" s="50" t="s">
        <v>25</v>
      </c>
      <c r="B4" s="12" t="s">
        <v>33</v>
      </c>
      <c r="C4" s="11" t="s">
        <v>34</v>
      </c>
      <c r="D4" s="10" t="s">
        <v>35</v>
      </c>
      <c r="E4" s="12" t="s">
        <v>36</v>
      </c>
      <c r="F4" s="7" t="s">
        <v>37</v>
      </c>
      <c r="G4" s="7" t="s">
        <v>38</v>
      </c>
      <c r="H4" s="9">
        <v>2041000</v>
      </c>
      <c r="I4" s="9">
        <v>150000</v>
      </c>
      <c r="J4" s="7" t="s">
        <v>32</v>
      </c>
      <c r="K4" s="3"/>
      <c r="L4" s="3"/>
      <c r="M4" s="3"/>
      <c r="N4" s="16">
        <v>8</v>
      </c>
      <c r="O4" s="26">
        <v>8</v>
      </c>
      <c r="P4" s="16">
        <v>8</v>
      </c>
      <c r="Q4" s="16">
        <v>9</v>
      </c>
      <c r="R4" s="16">
        <v>9</v>
      </c>
      <c r="S4" s="16">
        <v>9</v>
      </c>
      <c r="T4" s="16">
        <v>9</v>
      </c>
      <c r="U4" s="16">
        <v>9</v>
      </c>
      <c r="V4" s="16">
        <v>9</v>
      </c>
      <c r="W4" s="16">
        <v>10</v>
      </c>
      <c r="X4" s="16">
        <v>10</v>
      </c>
      <c r="Y4" s="20">
        <v>10</v>
      </c>
      <c r="Z4" s="60">
        <f t="shared" si="0"/>
        <v>9</v>
      </c>
      <c r="AA4" s="109">
        <v>100000</v>
      </c>
      <c r="AE4" s="185"/>
      <c r="AF4" s="186"/>
    </row>
    <row r="5" spans="1:32" ht="15" customHeight="1" x14ac:dyDescent="0.35">
      <c r="A5" s="50" t="s">
        <v>25</v>
      </c>
      <c r="B5" s="7" t="s">
        <v>39</v>
      </c>
      <c r="C5" s="7" t="s">
        <v>40</v>
      </c>
      <c r="D5" s="10" t="s">
        <v>41</v>
      </c>
      <c r="E5" s="12" t="s">
        <v>42</v>
      </c>
      <c r="F5" s="7" t="s">
        <v>30</v>
      </c>
      <c r="G5" s="7" t="s">
        <v>43</v>
      </c>
      <c r="H5" s="9">
        <v>6971000</v>
      </c>
      <c r="I5" s="9">
        <v>4709000</v>
      </c>
      <c r="J5" s="7" t="s">
        <v>32</v>
      </c>
      <c r="K5" s="16">
        <v>6</v>
      </c>
      <c r="L5" s="26">
        <v>8</v>
      </c>
      <c r="M5" s="16">
        <v>8</v>
      </c>
      <c r="N5" s="16">
        <v>9</v>
      </c>
      <c r="O5" s="16">
        <v>9</v>
      </c>
      <c r="P5" s="16">
        <v>9</v>
      </c>
      <c r="Q5" s="16">
        <v>9</v>
      </c>
      <c r="R5" s="16">
        <v>9</v>
      </c>
      <c r="S5" s="16">
        <v>9</v>
      </c>
      <c r="T5" s="16">
        <v>9</v>
      </c>
      <c r="U5" s="16">
        <v>10</v>
      </c>
      <c r="V5" s="20">
        <v>10</v>
      </c>
      <c r="W5" s="16">
        <v>10</v>
      </c>
      <c r="X5" s="16">
        <v>10</v>
      </c>
      <c r="Y5" s="23">
        <v>10</v>
      </c>
      <c r="Z5" s="60">
        <f t="shared" si="0"/>
        <v>9</v>
      </c>
      <c r="AA5" s="109">
        <v>3300000</v>
      </c>
      <c r="AE5" s="185"/>
      <c r="AF5" s="186"/>
    </row>
    <row r="6" spans="1:32" ht="15" customHeight="1" x14ac:dyDescent="0.35">
      <c r="A6" s="50" t="s">
        <v>25</v>
      </c>
      <c r="B6" s="7" t="s">
        <v>44</v>
      </c>
      <c r="C6" s="7" t="s">
        <v>45</v>
      </c>
      <c r="D6" s="10" t="s">
        <v>46</v>
      </c>
      <c r="E6" s="12" t="s">
        <v>47</v>
      </c>
      <c r="F6" s="7" t="s">
        <v>48</v>
      </c>
      <c r="G6" s="7" t="s">
        <v>49</v>
      </c>
      <c r="H6" s="9">
        <v>2041000</v>
      </c>
      <c r="I6" s="9">
        <v>617000</v>
      </c>
      <c r="J6" s="7" t="s">
        <v>32</v>
      </c>
      <c r="K6" s="3"/>
      <c r="L6" s="16">
        <v>8</v>
      </c>
      <c r="M6" s="26">
        <v>8</v>
      </c>
      <c r="N6" s="16">
        <v>8</v>
      </c>
      <c r="O6" s="16">
        <v>8</v>
      </c>
      <c r="P6" s="16">
        <v>8</v>
      </c>
      <c r="Q6" s="16">
        <v>9</v>
      </c>
      <c r="R6" s="16">
        <v>9</v>
      </c>
      <c r="S6" s="16">
        <v>9</v>
      </c>
      <c r="T6" s="16">
        <v>9</v>
      </c>
      <c r="U6" s="16">
        <v>9</v>
      </c>
      <c r="V6" s="16">
        <v>10</v>
      </c>
      <c r="W6" s="20">
        <v>10</v>
      </c>
      <c r="X6" s="16">
        <v>10</v>
      </c>
      <c r="Y6" s="16">
        <v>10</v>
      </c>
      <c r="Z6" s="60">
        <f t="shared" si="0"/>
        <v>8.9285714285714288</v>
      </c>
      <c r="AA6" s="109">
        <v>400000</v>
      </c>
      <c r="AE6" s="185"/>
      <c r="AF6" s="186"/>
    </row>
    <row r="7" spans="1:32" ht="15" customHeight="1" x14ac:dyDescent="0.35">
      <c r="A7" s="50" t="s">
        <v>25</v>
      </c>
      <c r="B7" s="7" t="s">
        <v>50</v>
      </c>
      <c r="C7" s="7" t="s">
        <v>51</v>
      </c>
      <c r="D7" s="10" t="s">
        <v>52</v>
      </c>
      <c r="E7" s="12" t="s">
        <v>53</v>
      </c>
      <c r="F7" s="7" t="s">
        <v>30</v>
      </c>
      <c r="G7" s="7" t="s">
        <v>54</v>
      </c>
      <c r="H7" s="9">
        <v>980000</v>
      </c>
      <c r="I7" s="9">
        <v>300000</v>
      </c>
      <c r="J7" s="7" t="s">
        <v>55</v>
      </c>
      <c r="K7" s="16">
        <v>7</v>
      </c>
      <c r="L7" s="26">
        <v>8</v>
      </c>
      <c r="M7" s="16">
        <v>8</v>
      </c>
      <c r="N7" s="16">
        <v>8</v>
      </c>
      <c r="O7" s="16">
        <v>8</v>
      </c>
      <c r="P7" s="16">
        <v>8</v>
      </c>
      <c r="Q7" s="16">
        <v>9</v>
      </c>
      <c r="R7" s="16">
        <v>9</v>
      </c>
      <c r="S7" s="16">
        <v>9</v>
      </c>
      <c r="T7" s="16">
        <v>9</v>
      </c>
      <c r="U7" s="16">
        <v>9</v>
      </c>
      <c r="V7" s="20">
        <v>9</v>
      </c>
      <c r="W7" s="16">
        <v>9</v>
      </c>
      <c r="X7" s="16">
        <v>10</v>
      </c>
      <c r="Y7" s="23">
        <v>10</v>
      </c>
      <c r="Z7" s="60">
        <f t="shared" si="0"/>
        <v>8.6666666666666661</v>
      </c>
      <c r="AA7" s="109">
        <v>190000</v>
      </c>
      <c r="AE7" s="185"/>
      <c r="AF7" s="186"/>
    </row>
    <row r="8" spans="1:32" ht="15" customHeight="1" x14ac:dyDescent="0.35">
      <c r="A8" s="50" t="s">
        <v>25</v>
      </c>
      <c r="B8" s="7" t="s">
        <v>56</v>
      </c>
      <c r="C8" s="8" t="s">
        <v>57</v>
      </c>
      <c r="D8" s="10" t="s">
        <v>58</v>
      </c>
      <c r="E8" s="7" t="s">
        <v>59</v>
      </c>
      <c r="F8" s="7" t="s">
        <v>60</v>
      </c>
      <c r="G8" s="7" t="s">
        <v>61</v>
      </c>
      <c r="H8" s="9">
        <v>3097000</v>
      </c>
      <c r="I8" s="9">
        <v>1257000</v>
      </c>
      <c r="J8" s="7" t="s">
        <v>32</v>
      </c>
      <c r="K8" s="16">
        <v>7</v>
      </c>
      <c r="L8" s="26">
        <v>7</v>
      </c>
      <c r="M8" s="16">
        <v>8</v>
      </c>
      <c r="N8" s="16">
        <v>8</v>
      </c>
      <c r="O8" s="16">
        <v>8</v>
      </c>
      <c r="P8" s="16">
        <v>8</v>
      </c>
      <c r="Q8" s="16">
        <v>9</v>
      </c>
      <c r="R8" s="16">
        <v>9</v>
      </c>
      <c r="S8" s="16">
        <v>9</v>
      </c>
      <c r="T8" s="16">
        <v>9</v>
      </c>
      <c r="U8" s="16">
        <v>9</v>
      </c>
      <c r="V8" s="20">
        <v>9</v>
      </c>
      <c r="W8" s="16">
        <v>10</v>
      </c>
      <c r="X8" s="16">
        <v>10</v>
      </c>
      <c r="Y8" s="23">
        <v>10</v>
      </c>
      <c r="Z8" s="60">
        <f t="shared" si="0"/>
        <v>8.6666666666666661</v>
      </c>
      <c r="AA8" s="109">
        <v>820000</v>
      </c>
      <c r="AE8" s="185"/>
      <c r="AF8" s="186"/>
    </row>
    <row r="9" spans="1:32" ht="15" customHeight="1" x14ac:dyDescent="0.35">
      <c r="A9" s="50" t="s">
        <v>25</v>
      </c>
      <c r="B9" s="7" t="s">
        <v>63</v>
      </c>
      <c r="C9" s="11" t="s">
        <v>64</v>
      </c>
      <c r="D9" s="10" t="s">
        <v>65</v>
      </c>
      <c r="E9" s="12" t="s">
        <v>66</v>
      </c>
      <c r="F9" s="7" t="s">
        <v>30</v>
      </c>
      <c r="G9" s="7" t="s">
        <v>67</v>
      </c>
      <c r="H9" s="9">
        <v>1929000</v>
      </c>
      <c r="I9" s="9">
        <v>950000</v>
      </c>
      <c r="J9" s="7" t="s">
        <v>32</v>
      </c>
      <c r="K9" s="16">
        <v>7</v>
      </c>
      <c r="L9" s="26">
        <v>8</v>
      </c>
      <c r="M9" s="16">
        <v>8</v>
      </c>
      <c r="N9" s="16">
        <v>8</v>
      </c>
      <c r="O9" s="16">
        <v>8</v>
      </c>
      <c r="P9" s="16">
        <v>8</v>
      </c>
      <c r="Q9" s="16">
        <v>9</v>
      </c>
      <c r="R9" s="16">
        <v>9</v>
      </c>
      <c r="S9" s="16">
        <v>9</v>
      </c>
      <c r="T9" s="16">
        <v>9</v>
      </c>
      <c r="U9" s="16">
        <v>9</v>
      </c>
      <c r="V9" s="20">
        <v>9</v>
      </c>
      <c r="W9" s="16">
        <v>9</v>
      </c>
      <c r="X9" s="16">
        <v>9</v>
      </c>
      <c r="Y9" s="23">
        <v>10</v>
      </c>
      <c r="Z9" s="60">
        <f t="shared" si="0"/>
        <v>8.6</v>
      </c>
      <c r="AA9" s="109">
        <v>620000</v>
      </c>
      <c r="AE9" s="185"/>
      <c r="AF9" s="186"/>
    </row>
    <row r="10" spans="1:32" ht="15" customHeight="1" x14ac:dyDescent="0.35">
      <c r="A10" s="50" t="s">
        <v>25</v>
      </c>
      <c r="B10" s="7" t="s">
        <v>68</v>
      </c>
      <c r="C10" s="11" t="s">
        <v>69</v>
      </c>
      <c r="D10" s="10" t="s">
        <v>70</v>
      </c>
      <c r="E10" s="12" t="s">
        <v>71</v>
      </c>
      <c r="F10" s="7" t="s">
        <v>60</v>
      </c>
      <c r="G10" s="7" t="s">
        <v>72</v>
      </c>
      <c r="H10" s="9">
        <v>6500000</v>
      </c>
      <c r="I10" s="9">
        <v>700000</v>
      </c>
      <c r="J10" s="7" t="s">
        <v>73</v>
      </c>
      <c r="K10" s="16">
        <v>7</v>
      </c>
      <c r="L10" s="26">
        <v>8</v>
      </c>
      <c r="M10" s="16">
        <v>8</v>
      </c>
      <c r="N10" s="16">
        <v>8</v>
      </c>
      <c r="O10" s="16">
        <v>8</v>
      </c>
      <c r="P10" s="16">
        <v>8</v>
      </c>
      <c r="Q10" s="16">
        <v>8</v>
      </c>
      <c r="R10" s="16">
        <v>8</v>
      </c>
      <c r="S10" s="16">
        <v>9</v>
      </c>
      <c r="T10" s="16">
        <v>9</v>
      </c>
      <c r="U10" s="16">
        <v>9</v>
      </c>
      <c r="V10" s="20">
        <v>9</v>
      </c>
      <c r="W10" s="16">
        <v>9</v>
      </c>
      <c r="X10" s="16">
        <v>10</v>
      </c>
      <c r="Y10" s="23">
        <v>10</v>
      </c>
      <c r="Z10" s="60">
        <f t="shared" si="0"/>
        <v>8.5333333333333332</v>
      </c>
      <c r="AA10" s="109">
        <v>450000</v>
      </c>
      <c r="AE10" s="185"/>
      <c r="AF10" s="186"/>
    </row>
    <row r="11" spans="1:32" ht="15" customHeight="1" x14ac:dyDescent="0.35">
      <c r="A11" s="50" t="s">
        <v>25</v>
      </c>
      <c r="B11" s="7" t="s">
        <v>74</v>
      </c>
      <c r="C11" s="8" t="s">
        <v>75</v>
      </c>
      <c r="D11" s="10" t="s">
        <v>76</v>
      </c>
      <c r="E11" s="12" t="s">
        <v>77</v>
      </c>
      <c r="F11" s="7" t="s">
        <v>60</v>
      </c>
      <c r="G11" s="7" t="s">
        <v>78</v>
      </c>
      <c r="H11" s="9">
        <v>760150</v>
      </c>
      <c r="I11" s="9">
        <v>370000</v>
      </c>
      <c r="J11" s="7" t="s">
        <v>32</v>
      </c>
      <c r="K11" s="16">
        <v>7</v>
      </c>
      <c r="L11" s="26">
        <v>7</v>
      </c>
      <c r="M11" s="16">
        <v>7</v>
      </c>
      <c r="N11" s="16">
        <v>8</v>
      </c>
      <c r="O11" s="16">
        <v>8</v>
      </c>
      <c r="P11" s="16">
        <v>8</v>
      </c>
      <c r="Q11" s="16">
        <v>8</v>
      </c>
      <c r="R11" s="16">
        <v>9</v>
      </c>
      <c r="S11" s="16">
        <v>9</v>
      </c>
      <c r="T11" s="16">
        <v>9</v>
      </c>
      <c r="U11" s="16">
        <v>9</v>
      </c>
      <c r="V11" s="20">
        <v>9</v>
      </c>
      <c r="W11" s="16">
        <v>9</v>
      </c>
      <c r="X11" s="16">
        <v>10</v>
      </c>
      <c r="Y11" s="23">
        <v>10</v>
      </c>
      <c r="Z11" s="60">
        <f t="shared" si="0"/>
        <v>8.4666666666666668</v>
      </c>
      <c r="AA11" s="109">
        <v>230000</v>
      </c>
      <c r="AE11" s="185"/>
      <c r="AF11" s="186"/>
    </row>
    <row r="12" spans="1:32" ht="15" customHeight="1" x14ac:dyDescent="0.35">
      <c r="A12" s="50" t="s">
        <v>25</v>
      </c>
      <c r="B12" s="7" t="s">
        <v>79</v>
      </c>
      <c r="C12" s="7" t="s">
        <v>80</v>
      </c>
      <c r="D12" s="10" t="s">
        <v>46</v>
      </c>
      <c r="E12" s="12" t="s">
        <v>81</v>
      </c>
      <c r="F12" s="7" t="s">
        <v>48</v>
      </c>
      <c r="G12" s="7" t="s">
        <v>49</v>
      </c>
      <c r="H12" s="9">
        <v>1574000</v>
      </c>
      <c r="I12" s="9">
        <v>342000</v>
      </c>
      <c r="J12" s="7" t="s">
        <v>32</v>
      </c>
      <c r="K12" s="3"/>
      <c r="L12" s="16">
        <v>8</v>
      </c>
      <c r="M12" s="26">
        <v>8</v>
      </c>
      <c r="N12" s="16">
        <v>8</v>
      </c>
      <c r="O12" s="16">
        <v>8</v>
      </c>
      <c r="P12" s="16">
        <v>8</v>
      </c>
      <c r="Q12" s="16">
        <v>8</v>
      </c>
      <c r="R12" s="16">
        <v>8</v>
      </c>
      <c r="S12" s="16">
        <v>8</v>
      </c>
      <c r="T12" s="16">
        <v>8</v>
      </c>
      <c r="U12" s="16">
        <v>8</v>
      </c>
      <c r="V12" s="16">
        <v>9</v>
      </c>
      <c r="W12" s="20">
        <v>9</v>
      </c>
      <c r="X12" s="16">
        <v>9</v>
      </c>
      <c r="Y12" s="16">
        <v>10</v>
      </c>
      <c r="Z12" s="60">
        <f t="shared" si="0"/>
        <v>8.3571428571428577</v>
      </c>
      <c r="AA12" s="109">
        <v>220000</v>
      </c>
      <c r="AE12" s="185"/>
      <c r="AF12" s="186"/>
    </row>
    <row r="13" spans="1:32" ht="15" customHeight="1" x14ac:dyDescent="0.35">
      <c r="A13" s="50" t="s">
        <v>25</v>
      </c>
      <c r="B13" s="7" t="s">
        <v>82</v>
      </c>
      <c r="C13" s="11" t="s">
        <v>83</v>
      </c>
      <c r="D13" s="10" t="s">
        <v>84</v>
      </c>
      <c r="E13" s="12" t="s">
        <v>85</v>
      </c>
      <c r="F13" s="7" t="s">
        <v>30</v>
      </c>
      <c r="G13" s="7" t="s">
        <v>86</v>
      </c>
      <c r="H13" s="9">
        <v>9350000</v>
      </c>
      <c r="I13" s="9">
        <v>3500000</v>
      </c>
      <c r="J13" s="7" t="s">
        <v>32</v>
      </c>
      <c r="K13" s="3"/>
      <c r="L13" s="16">
        <v>6</v>
      </c>
      <c r="M13" s="26">
        <v>8</v>
      </c>
      <c r="N13" s="16">
        <v>8</v>
      </c>
      <c r="O13" s="16">
        <v>8</v>
      </c>
      <c r="P13" s="16">
        <v>8</v>
      </c>
      <c r="Q13" s="16">
        <v>8</v>
      </c>
      <c r="R13" s="16">
        <v>8</v>
      </c>
      <c r="S13" s="16">
        <v>8</v>
      </c>
      <c r="T13" s="16">
        <v>8</v>
      </c>
      <c r="U13" s="16">
        <v>9</v>
      </c>
      <c r="V13" s="16">
        <v>9</v>
      </c>
      <c r="W13" s="20">
        <v>9</v>
      </c>
      <c r="X13" s="16">
        <v>9</v>
      </c>
      <c r="Y13" s="16">
        <v>10</v>
      </c>
      <c r="Z13" s="60">
        <f t="shared" si="0"/>
        <v>8.2857142857142865</v>
      </c>
      <c r="AA13" s="109">
        <v>2250000</v>
      </c>
      <c r="AE13" s="185"/>
      <c r="AF13" s="186"/>
    </row>
    <row r="14" spans="1:32" ht="15" customHeight="1" x14ac:dyDescent="0.35">
      <c r="A14" s="50" t="s">
        <v>25</v>
      </c>
      <c r="B14" s="7" t="s">
        <v>87</v>
      </c>
      <c r="C14" s="7" t="s">
        <v>88</v>
      </c>
      <c r="D14" s="10" t="s">
        <v>89</v>
      </c>
      <c r="E14" s="12" t="s">
        <v>90</v>
      </c>
      <c r="F14" s="7" t="s">
        <v>48</v>
      </c>
      <c r="G14" s="7" t="s">
        <v>91</v>
      </c>
      <c r="H14" s="9">
        <v>1190000</v>
      </c>
      <c r="I14" s="9">
        <v>550000</v>
      </c>
      <c r="J14" s="7" t="s">
        <v>32</v>
      </c>
      <c r="K14" s="3"/>
      <c r="L14" s="16">
        <v>7</v>
      </c>
      <c r="M14" s="26">
        <v>7</v>
      </c>
      <c r="N14" s="16">
        <v>8</v>
      </c>
      <c r="O14" s="16">
        <v>8</v>
      </c>
      <c r="P14" s="16">
        <v>8</v>
      </c>
      <c r="Q14" s="16">
        <v>8</v>
      </c>
      <c r="R14" s="16">
        <v>8</v>
      </c>
      <c r="S14" s="16">
        <v>8</v>
      </c>
      <c r="T14" s="16">
        <v>8</v>
      </c>
      <c r="U14" s="16">
        <v>8</v>
      </c>
      <c r="V14" s="16">
        <v>9</v>
      </c>
      <c r="W14" s="20">
        <v>9</v>
      </c>
      <c r="X14" s="16">
        <v>9</v>
      </c>
      <c r="Y14" s="16">
        <v>10</v>
      </c>
      <c r="Z14" s="60">
        <f t="shared" si="0"/>
        <v>8.2142857142857135</v>
      </c>
      <c r="AA14" s="109">
        <v>330000</v>
      </c>
      <c r="AE14" s="185"/>
      <c r="AF14" s="186"/>
    </row>
    <row r="15" spans="1:32" ht="15" customHeight="1" x14ac:dyDescent="0.35">
      <c r="A15" s="50" t="s">
        <v>25</v>
      </c>
      <c r="B15" s="7" t="s">
        <v>92</v>
      </c>
      <c r="C15" s="7" t="s">
        <v>93</v>
      </c>
      <c r="D15" s="10" t="s">
        <v>94</v>
      </c>
      <c r="E15" s="12" t="s">
        <v>95</v>
      </c>
      <c r="F15" s="7" t="s">
        <v>30</v>
      </c>
      <c r="G15" s="7" t="s">
        <v>96</v>
      </c>
      <c r="H15" s="9">
        <v>3599000</v>
      </c>
      <c r="I15" s="9">
        <v>1752000</v>
      </c>
      <c r="J15" s="7" t="s">
        <v>32</v>
      </c>
      <c r="K15" s="16">
        <v>5</v>
      </c>
      <c r="L15" s="26">
        <v>7</v>
      </c>
      <c r="M15" s="16">
        <v>7</v>
      </c>
      <c r="N15" s="16">
        <v>7</v>
      </c>
      <c r="O15" s="16">
        <v>8</v>
      </c>
      <c r="P15" s="16">
        <v>8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20">
        <v>9</v>
      </c>
      <c r="W15" s="16">
        <v>9</v>
      </c>
      <c r="X15" s="16">
        <v>10</v>
      </c>
      <c r="Y15" s="23">
        <v>10</v>
      </c>
      <c r="Z15" s="60">
        <f t="shared" si="0"/>
        <v>8</v>
      </c>
      <c r="AA15" s="109">
        <v>950000</v>
      </c>
      <c r="AE15" s="185"/>
      <c r="AF15" s="186"/>
    </row>
    <row r="16" spans="1:32" ht="15" customHeight="1" x14ac:dyDescent="0.35">
      <c r="A16" s="50" t="s">
        <v>25</v>
      </c>
      <c r="B16" s="7" t="s">
        <v>97</v>
      </c>
      <c r="C16" s="7" t="s">
        <v>98</v>
      </c>
      <c r="D16" s="10" t="s">
        <v>99</v>
      </c>
      <c r="E16" s="12" t="s">
        <v>100</v>
      </c>
      <c r="F16" s="7" t="s">
        <v>30</v>
      </c>
      <c r="G16" s="7" t="s">
        <v>101</v>
      </c>
      <c r="H16" s="9">
        <v>6943000</v>
      </c>
      <c r="I16" s="9">
        <v>1053000</v>
      </c>
      <c r="J16" s="7" t="s">
        <v>32</v>
      </c>
      <c r="K16" s="16">
        <v>7</v>
      </c>
      <c r="L16" s="26">
        <v>7</v>
      </c>
      <c r="M16" s="16">
        <v>7</v>
      </c>
      <c r="N16" s="16">
        <v>7</v>
      </c>
      <c r="O16" s="16">
        <v>7</v>
      </c>
      <c r="P16" s="16">
        <v>7</v>
      </c>
      <c r="Q16" s="16">
        <v>7</v>
      </c>
      <c r="R16" s="16">
        <v>7</v>
      </c>
      <c r="S16" s="16">
        <v>8</v>
      </c>
      <c r="T16" s="16">
        <v>8</v>
      </c>
      <c r="U16" s="16">
        <v>8</v>
      </c>
      <c r="V16" s="20">
        <v>8</v>
      </c>
      <c r="W16" s="16">
        <v>9</v>
      </c>
      <c r="X16" s="16">
        <v>9</v>
      </c>
      <c r="Y16" s="23">
        <v>10</v>
      </c>
      <c r="Z16" s="60">
        <f t="shared" si="0"/>
        <v>7.7333333333333334</v>
      </c>
      <c r="AA16" s="109">
        <v>525000</v>
      </c>
      <c r="AE16" s="185"/>
      <c r="AF16" s="186"/>
    </row>
    <row r="17" spans="1:32" ht="15" customHeight="1" x14ac:dyDescent="0.35">
      <c r="A17" s="50" t="s">
        <v>25</v>
      </c>
      <c r="B17" s="7" t="s">
        <v>102</v>
      </c>
      <c r="C17" s="11" t="s">
        <v>103</v>
      </c>
      <c r="D17" s="10" t="s">
        <v>104</v>
      </c>
      <c r="E17" s="12" t="s">
        <v>105</v>
      </c>
      <c r="F17" s="7" t="s">
        <v>60</v>
      </c>
      <c r="G17" s="7" t="s">
        <v>106</v>
      </c>
      <c r="H17" s="9">
        <v>879408</v>
      </c>
      <c r="I17" s="9">
        <v>150000</v>
      </c>
      <c r="J17" s="7" t="s">
        <v>32</v>
      </c>
      <c r="K17" s="16">
        <v>7</v>
      </c>
      <c r="L17" s="26">
        <v>7</v>
      </c>
      <c r="M17" s="16">
        <v>7</v>
      </c>
      <c r="N17" s="16">
        <v>7</v>
      </c>
      <c r="O17" s="16">
        <v>7</v>
      </c>
      <c r="P17" s="16">
        <v>7</v>
      </c>
      <c r="Q17" s="16">
        <v>8</v>
      </c>
      <c r="R17" s="16">
        <v>8</v>
      </c>
      <c r="S17" s="16">
        <v>8</v>
      </c>
      <c r="T17" s="16">
        <v>8</v>
      </c>
      <c r="U17" s="16">
        <v>8</v>
      </c>
      <c r="V17" s="20">
        <v>8</v>
      </c>
      <c r="W17" s="16">
        <v>8</v>
      </c>
      <c r="X17" s="16">
        <v>8</v>
      </c>
      <c r="Y17" s="23">
        <v>10</v>
      </c>
      <c r="Z17" s="60">
        <f t="shared" si="0"/>
        <v>7.7333333333333334</v>
      </c>
      <c r="AA17" s="109">
        <v>75000</v>
      </c>
      <c r="AE17" s="185"/>
      <c r="AF17" s="186"/>
    </row>
    <row r="18" spans="1:32" ht="15" customHeight="1" x14ac:dyDescent="0.35">
      <c r="A18" s="50" t="s">
        <v>25</v>
      </c>
      <c r="B18" s="7" t="s">
        <v>107</v>
      </c>
      <c r="C18" s="7" t="s">
        <v>108</v>
      </c>
      <c r="D18" s="10" t="s">
        <v>109</v>
      </c>
      <c r="E18" s="12" t="s">
        <v>110</v>
      </c>
      <c r="F18" s="7" t="s">
        <v>60</v>
      </c>
      <c r="G18" s="7" t="s">
        <v>111</v>
      </c>
      <c r="H18" s="9">
        <v>2411000</v>
      </c>
      <c r="I18" s="9">
        <v>1145000</v>
      </c>
      <c r="J18" s="7" t="s">
        <v>32</v>
      </c>
      <c r="K18" s="16">
        <v>6</v>
      </c>
      <c r="L18" s="26">
        <v>6</v>
      </c>
      <c r="M18" s="16">
        <v>7</v>
      </c>
      <c r="N18" s="16">
        <v>7</v>
      </c>
      <c r="O18" s="16">
        <v>8</v>
      </c>
      <c r="P18" s="16">
        <v>8</v>
      </c>
      <c r="Q18" s="16">
        <v>8</v>
      </c>
      <c r="R18" s="16">
        <v>8</v>
      </c>
      <c r="S18" s="16">
        <v>8</v>
      </c>
      <c r="T18" s="16">
        <v>8</v>
      </c>
      <c r="U18" s="16">
        <v>8</v>
      </c>
      <c r="V18" s="20">
        <v>8</v>
      </c>
      <c r="W18" s="16">
        <v>8</v>
      </c>
      <c r="X18" s="16">
        <v>8</v>
      </c>
      <c r="Y18" s="23">
        <v>9</v>
      </c>
      <c r="Z18" s="60">
        <f t="shared" si="0"/>
        <v>7.666666666666667</v>
      </c>
      <c r="AA18" s="109">
        <v>580000</v>
      </c>
      <c r="AE18" s="185"/>
      <c r="AF18" s="186"/>
    </row>
    <row r="19" spans="1:32" ht="15" customHeight="1" x14ac:dyDescent="0.35">
      <c r="A19" s="50" t="s">
        <v>25</v>
      </c>
      <c r="B19" s="7" t="s">
        <v>112</v>
      </c>
      <c r="C19" s="7" t="s">
        <v>113</v>
      </c>
      <c r="D19" s="10" t="s">
        <v>114</v>
      </c>
      <c r="E19" s="12" t="s">
        <v>115</v>
      </c>
      <c r="F19" s="7" t="s">
        <v>30</v>
      </c>
      <c r="G19" s="7" t="s">
        <v>116</v>
      </c>
      <c r="H19" s="9">
        <v>2777000</v>
      </c>
      <c r="I19" s="9">
        <v>997000</v>
      </c>
      <c r="J19" s="7" t="s">
        <v>32</v>
      </c>
      <c r="K19" s="16">
        <v>6</v>
      </c>
      <c r="L19" s="26">
        <v>7</v>
      </c>
      <c r="M19" s="16">
        <v>7</v>
      </c>
      <c r="N19" s="16">
        <v>7</v>
      </c>
      <c r="O19" s="16">
        <v>7</v>
      </c>
      <c r="P19" s="16">
        <v>8</v>
      </c>
      <c r="Q19" s="16">
        <v>8</v>
      </c>
      <c r="R19" s="16">
        <v>8</v>
      </c>
      <c r="S19" s="16">
        <v>8</v>
      </c>
      <c r="T19" s="16">
        <v>8</v>
      </c>
      <c r="U19" s="16">
        <v>8</v>
      </c>
      <c r="V19" s="20">
        <v>8</v>
      </c>
      <c r="W19" s="16">
        <v>8</v>
      </c>
      <c r="X19" s="16">
        <v>8</v>
      </c>
      <c r="Y19" s="23">
        <v>9</v>
      </c>
      <c r="Z19" s="60">
        <f t="shared" si="0"/>
        <v>7.666666666666667</v>
      </c>
      <c r="AA19" s="109">
        <v>530000</v>
      </c>
      <c r="AE19" s="185"/>
      <c r="AF19" s="186"/>
    </row>
    <row r="20" spans="1:32" ht="15" customHeight="1" x14ac:dyDescent="0.35">
      <c r="A20" s="50" t="s">
        <v>25</v>
      </c>
      <c r="B20" s="7" t="s">
        <v>117</v>
      </c>
      <c r="C20" s="11" t="s">
        <v>118</v>
      </c>
      <c r="D20" s="10" t="s">
        <v>119</v>
      </c>
      <c r="E20" s="12" t="s">
        <v>120</v>
      </c>
      <c r="F20" s="7" t="s">
        <v>60</v>
      </c>
      <c r="G20" s="7" t="s">
        <v>121</v>
      </c>
      <c r="H20" s="9">
        <v>2571600</v>
      </c>
      <c r="I20" s="9">
        <v>995000</v>
      </c>
      <c r="J20" s="7" t="s">
        <v>73</v>
      </c>
      <c r="K20" s="17">
        <v>6</v>
      </c>
      <c r="L20" s="27">
        <v>6</v>
      </c>
      <c r="M20" s="17">
        <v>6</v>
      </c>
      <c r="N20" s="17">
        <v>7</v>
      </c>
      <c r="O20" s="17">
        <v>7</v>
      </c>
      <c r="P20" s="17">
        <v>7</v>
      </c>
      <c r="Q20" s="17">
        <v>7</v>
      </c>
      <c r="R20" s="16">
        <v>7</v>
      </c>
      <c r="S20" s="17">
        <v>7</v>
      </c>
      <c r="T20" s="17">
        <v>8</v>
      </c>
      <c r="U20" s="17">
        <v>8</v>
      </c>
      <c r="V20" s="21">
        <v>8</v>
      </c>
      <c r="W20" s="17">
        <v>8</v>
      </c>
      <c r="X20" s="17">
        <v>9</v>
      </c>
      <c r="Y20" s="24">
        <v>10</v>
      </c>
      <c r="Z20" s="60">
        <f t="shared" si="0"/>
        <v>7.4</v>
      </c>
      <c r="AA20" s="109">
        <v>400000</v>
      </c>
      <c r="AE20" s="185"/>
      <c r="AF20" s="186"/>
    </row>
    <row r="21" spans="1:32" ht="15" customHeight="1" x14ac:dyDescent="0.35">
      <c r="A21" s="50" t="s">
        <v>25</v>
      </c>
      <c r="B21" s="7" t="s">
        <v>122</v>
      </c>
      <c r="C21" s="8" t="s">
        <v>123</v>
      </c>
      <c r="D21" s="10" t="s">
        <v>104</v>
      </c>
      <c r="E21" s="12" t="s">
        <v>124</v>
      </c>
      <c r="F21" s="7" t="s">
        <v>60</v>
      </c>
      <c r="G21" s="7" t="s">
        <v>106</v>
      </c>
      <c r="H21" s="9">
        <v>948224</v>
      </c>
      <c r="I21" s="9">
        <v>155000</v>
      </c>
      <c r="J21" s="7" t="s">
        <v>32</v>
      </c>
      <c r="K21" s="16">
        <v>6</v>
      </c>
      <c r="L21" s="26">
        <v>7</v>
      </c>
      <c r="M21" s="16">
        <v>7</v>
      </c>
      <c r="N21" s="16">
        <v>7</v>
      </c>
      <c r="O21" s="16">
        <v>7</v>
      </c>
      <c r="P21" s="16">
        <v>7</v>
      </c>
      <c r="Q21" s="16">
        <v>7</v>
      </c>
      <c r="R21" s="16">
        <v>7</v>
      </c>
      <c r="S21" s="16">
        <v>7</v>
      </c>
      <c r="T21" s="16">
        <v>7</v>
      </c>
      <c r="U21" s="16">
        <v>7</v>
      </c>
      <c r="V21" s="20">
        <v>8</v>
      </c>
      <c r="W21" s="16">
        <v>8</v>
      </c>
      <c r="X21" s="16">
        <v>9</v>
      </c>
      <c r="Y21" s="23">
        <v>10</v>
      </c>
      <c r="Z21" s="60">
        <f t="shared" si="0"/>
        <v>7.4</v>
      </c>
      <c r="AA21" s="109">
        <v>60000</v>
      </c>
      <c r="AE21" s="185"/>
      <c r="AF21" s="186"/>
    </row>
    <row r="22" spans="1:32" ht="15" customHeight="1" x14ac:dyDescent="0.35">
      <c r="A22" s="50" t="s">
        <v>25</v>
      </c>
      <c r="B22" s="7" t="s">
        <v>125</v>
      </c>
      <c r="C22" s="7" t="s">
        <v>126</v>
      </c>
      <c r="D22" s="10" t="s">
        <v>127</v>
      </c>
      <c r="E22" s="12" t="s">
        <v>128</v>
      </c>
      <c r="F22" s="7" t="s">
        <v>30</v>
      </c>
      <c r="G22" s="7" t="s">
        <v>129</v>
      </c>
      <c r="H22" s="9">
        <v>1100000</v>
      </c>
      <c r="I22" s="9">
        <v>200000</v>
      </c>
      <c r="J22" s="7" t="s">
        <v>32</v>
      </c>
      <c r="K22" s="16">
        <v>6</v>
      </c>
      <c r="L22" s="26">
        <v>6</v>
      </c>
      <c r="M22" s="16">
        <v>7</v>
      </c>
      <c r="N22" s="16">
        <v>7</v>
      </c>
      <c r="O22" s="16">
        <v>7</v>
      </c>
      <c r="P22" s="16">
        <v>7</v>
      </c>
      <c r="Q22" s="16">
        <v>7</v>
      </c>
      <c r="R22" s="16">
        <v>7</v>
      </c>
      <c r="S22" s="16">
        <v>7</v>
      </c>
      <c r="T22" s="16">
        <v>7</v>
      </c>
      <c r="U22" s="16">
        <v>8</v>
      </c>
      <c r="V22" s="20">
        <v>8</v>
      </c>
      <c r="W22" s="16">
        <v>8</v>
      </c>
      <c r="X22" s="16">
        <v>9</v>
      </c>
      <c r="Y22" s="23">
        <v>9</v>
      </c>
      <c r="Z22" s="60">
        <f t="shared" si="0"/>
        <v>7.333333333333333</v>
      </c>
      <c r="AA22" s="109">
        <v>100000</v>
      </c>
      <c r="AE22" s="185"/>
      <c r="AF22" s="186"/>
    </row>
    <row r="23" spans="1:32" ht="15" customHeight="1" x14ac:dyDescent="0.35">
      <c r="A23" s="50" t="s">
        <v>25</v>
      </c>
      <c r="B23" s="7" t="s">
        <v>130</v>
      </c>
      <c r="C23" s="7" t="s">
        <v>131</v>
      </c>
      <c r="D23" s="10" t="s">
        <v>132</v>
      </c>
      <c r="E23" s="12" t="s">
        <v>133</v>
      </c>
      <c r="F23" s="7" t="s">
        <v>134</v>
      </c>
      <c r="G23" s="7" t="s">
        <v>135</v>
      </c>
      <c r="H23" s="9">
        <v>886400</v>
      </c>
      <c r="I23" s="9">
        <v>380000</v>
      </c>
      <c r="J23" s="3" t="s">
        <v>32</v>
      </c>
      <c r="K23" s="16">
        <v>6</v>
      </c>
      <c r="L23" s="26">
        <v>7</v>
      </c>
      <c r="M23" s="16">
        <v>7</v>
      </c>
      <c r="N23" s="16">
        <v>7</v>
      </c>
      <c r="O23" s="16">
        <v>7</v>
      </c>
      <c r="P23" s="16">
        <v>7</v>
      </c>
      <c r="Q23" s="16">
        <v>7</v>
      </c>
      <c r="R23" s="16">
        <v>7</v>
      </c>
      <c r="S23" s="16">
        <v>7</v>
      </c>
      <c r="T23" s="16">
        <v>8</v>
      </c>
      <c r="U23" s="16">
        <v>8</v>
      </c>
      <c r="V23" s="20">
        <v>8</v>
      </c>
      <c r="W23" s="16">
        <v>8</v>
      </c>
      <c r="X23" s="16">
        <v>8</v>
      </c>
      <c r="Y23" s="23">
        <v>8</v>
      </c>
      <c r="Z23" s="60">
        <f t="shared" si="0"/>
        <v>7.333333333333333</v>
      </c>
      <c r="AA23" s="109">
        <v>160000</v>
      </c>
      <c r="AE23" s="185"/>
      <c r="AF23" s="186"/>
    </row>
    <row r="24" spans="1:32" ht="15" customHeight="1" x14ac:dyDescent="0.35">
      <c r="A24" s="50" t="s">
        <v>25</v>
      </c>
      <c r="B24" s="7" t="s">
        <v>137</v>
      </c>
      <c r="C24" s="7" t="s">
        <v>138</v>
      </c>
      <c r="D24" s="10" t="s">
        <v>139</v>
      </c>
      <c r="E24" s="12" t="s">
        <v>140</v>
      </c>
      <c r="F24" s="7" t="s">
        <v>60</v>
      </c>
      <c r="G24" s="7" t="s">
        <v>141</v>
      </c>
      <c r="H24" s="9">
        <v>1810000</v>
      </c>
      <c r="I24" s="9">
        <v>590000</v>
      </c>
      <c r="J24" s="7" t="s">
        <v>73</v>
      </c>
      <c r="K24" s="16">
        <v>5</v>
      </c>
      <c r="L24" s="26">
        <v>7</v>
      </c>
      <c r="M24" s="16">
        <v>7</v>
      </c>
      <c r="N24" s="16">
        <v>7</v>
      </c>
      <c r="O24" s="16">
        <v>7</v>
      </c>
      <c r="P24" s="16">
        <v>7</v>
      </c>
      <c r="Q24" s="16">
        <v>7</v>
      </c>
      <c r="R24" s="16">
        <v>7</v>
      </c>
      <c r="S24" s="16">
        <v>7</v>
      </c>
      <c r="T24" s="16">
        <v>8</v>
      </c>
      <c r="U24" s="16">
        <v>8</v>
      </c>
      <c r="V24" s="20">
        <v>8</v>
      </c>
      <c r="W24" s="16">
        <v>8</v>
      </c>
      <c r="X24" s="16">
        <v>8</v>
      </c>
      <c r="Y24" s="23">
        <v>8</v>
      </c>
      <c r="Z24" s="60">
        <f t="shared" si="0"/>
        <v>7.2666666666666666</v>
      </c>
      <c r="AA24" s="109">
        <v>250000</v>
      </c>
      <c r="AE24" s="185"/>
      <c r="AF24" s="186"/>
    </row>
    <row r="25" spans="1:32" ht="15" customHeight="1" x14ac:dyDescent="0.35">
      <c r="A25" s="50" t="s">
        <v>25</v>
      </c>
      <c r="B25" s="7" t="s">
        <v>142</v>
      </c>
      <c r="C25" s="7" t="s">
        <v>143</v>
      </c>
      <c r="D25" s="10" t="s">
        <v>144</v>
      </c>
      <c r="E25" s="12" t="s">
        <v>145</v>
      </c>
      <c r="F25" s="7" t="s">
        <v>30</v>
      </c>
      <c r="G25" s="7" t="s">
        <v>146</v>
      </c>
      <c r="H25" s="9">
        <v>997376</v>
      </c>
      <c r="I25" s="9">
        <v>400000</v>
      </c>
      <c r="J25" s="7" t="s">
        <v>73</v>
      </c>
      <c r="K25" s="16">
        <v>5</v>
      </c>
      <c r="L25" s="26">
        <v>5</v>
      </c>
      <c r="M25" s="16">
        <v>6</v>
      </c>
      <c r="N25" s="16">
        <v>6</v>
      </c>
      <c r="O25" s="16">
        <v>6</v>
      </c>
      <c r="P25" s="16">
        <v>7</v>
      </c>
      <c r="Q25" s="16">
        <v>7</v>
      </c>
      <c r="R25" s="16">
        <v>7</v>
      </c>
      <c r="S25" s="16">
        <v>7</v>
      </c>
      <c r="T25" s="16">
        <v>8</v>
      </c>
      <c r="U25" s="25">
        <v>8</v>
      </c>
      <c r="V25" s="20">
        <v>8</v>
      </c>
      <c r="W25" s="16">
        <v>9</v>
      </c>
      <c r="X25" s="16">
        <v>9</v>
      </c>
      <c r="Y25" s="23">
        <v>10</v>
      </c>
      <c r="Z25" s="60">
        <f t="shared" si="0"/>
        <v>7.2</v>
      </c>
      <c r="AA25" s="109">
        <v>150000</v>
      </c>
      <c r="AE25" s="185"/>
      <c r="AF25" s="186"/>
    </row>
    <row r="26" spans="1:32" ht="15" customHeight="1" x14ac:dyDescent="0.35">
      <c r="A26" s="50" t="s">
        <v>25</v>
      </c>
      <c r="B26" s="7" t="s">
        <v>147</v>
      </c>
      <c r="C26" s="7" t="s">
        <v>148</v>
      </c>
      <c r="D26" s="10" t="s">
        <v>149</v>
      </c>
      <c r="E26" s="12" t="s">
        <v>150</v>
      </c>
      <c r="F26" s="7" t="s">
        <v>30</v>
      </c>
      <c r="G26" s="7" t="s">
        <v>151</v>
      </c>
      <c r="H26" s="9">
        <v>424000</v>
      </c>
      <c r="I26" s="9">
        <v>144000</v>
      </c>
      <c r="J26" s="7" t="s">
        <v>73</v>
      </c>
      <c r="K26" s="16">
        <v>6</v>
      </c>
      <c r="L26" s="26">
        <v>6</v>
      </c>
      <c r="M26" s="16">
        <v>6</v>
      </c>
      <c r="N26" s="16">
        <v>6</v>
      </c>
      <c r="O26" s="16">
        <v>6</v>
      </c>
      <c r="P26" s="16">
        <v>7</v>
      </c>
      <c r="Q26" s="16">
        <v>7</v>
      </c>
      <c r="R26" s="16">
        <v>7</v>
      </c>
      <c r="S26" s="16">
        <v>7</v>
      </c>
      <c r="T26" s="16">
        <v>7</v>
      </c>
      <c r="U26" s="16">
        <v>7</v>
      </c>
      <c r="V26" s="20">
        <v>7</v>
      </c>
      <c r="W26" s="16">
        <v>8</v>
      </c>
      <c r="X26" s="16">
        <v>9</v>
      </c>
      <c r="Y26" s="23">
        <v>9</v>
      </c>
      <c r="Z26" s="60">
        <f t="shared" si="0"/>
        <v>7</v>
      </c>
      <c r="AA26" s="109">
        <v>60000</v>
      </c>
      <c r="AE26" s="185"/>
      <c r="AF26" s="186"/>
    </row>
    <row r="27" spans="1:32" ht="15" customHeight="1" x14ac:dyDescent="0.35">
      <c r="A27" s="96" t="s">
        <v>25</v>
      </c>
      <c r="B27" s="97" t="s">
        <v>152</v>
      </c>
      <c r="C27" s="98" t="s">
        <v>153</v>
      </c>
      <c r="D27" s="97" t="s">
        <v>154</v>
      </c>
      <c r="E27" s="99" t="s">
        <v>155</v>
      </c>
      <c r="F27" s="97" t="s">
        <v>30</v>
      </c>
      <c r="G27" s="97" t="s">
        <v>156</v>
      </c>
      <c r="H27" s="100">
        <v>999000</v>
      </c>
      <c r="I27" s="100">
        <v>220000</v>
      </c>
      <c r="J27" s="97" t="s">
        <v>73</v>
      </c>
      <c r="K27" s="101">
        <v>6</v>
      </c>
      <c r="L27" s="102">
        <v>6</v>
      </c>
      <c r="M27" s="101">
        <v>6</v>
      </c>
      <c r="N27" s="101">
        <v>7</v>
      </c>
      <c r="O27" s="101">
        <v>7</v>
      </c>
      <c r="P27" s="101">
        <v>7</v>
      </c>
      <c r="Q27" s="101">
        <v>7</v>
      </c>
      <c r="R27" s="101">
        <v>7</v>
      </c>
      <c r="S27" s="101">
        <v>7</v>
      </c>
      <c r="T27" s="101">
        <v>7</v>
      </c>
      <c r="U27" s="101">
        <v>7</v>
      </c>
      <c r="V27" s="103">
        <v>7</v>
      </c>
      <c r="W27" s="101">
        <v>7</v>
      </c>
      <c r="X27" s="101">
        <v>8</v>
      </c>
      <c r="Y27" s="104">
        <v>8</v>
      </c>
      <c r="Z27" s="105">
        <f t="shared" si="0"/>
        <v>6.9333333333333336</v>
      </c>
      <c r="AA27" s="106"/>
      <c r="AE27" s="182"/>
      <c r="AF27" s="186"/>
    </row>
    <row r="28" spans="1:32" ht="15" customHeight="1" x14ac:dyDescent="0.35">
      <c r="A28" s="96" t="s">
        <v>25</v>
      </c>
      <c r="B28" s="97" t="s">
        <v>157</v>
      </c>
      <c r="C28" s="97" t="s">
        <v>158</v>
      </c>
      <c r="D28" s="97" t="s">
        <v>159</v>
      </c>
      <c r="E28" s="99" t="s">
        <v>160</v>
      </c>
      <c r="F28" s="97" t="s">
        <v>60</v>
      </c>
      <c r="G28" s="97" t="s">
        <v>161</v>
      </c>
      <c r="H28" s="100">
        <v>415000</v>
      </c>
      <c r="I28" s="100">
        <v>115000</v>
      </c>
      <c r="J28" s="97" t="s">
        <v>73</v>
      </c>
      <c r="K28" s="101">
        <v>5</v>
      </c>
      <c r="L28" s="102">
        <v>5</v>
      </c>
      <c r="M28" s="101">
        <v>5</v>
      </c>
      <c r="N28" s="101">
        <v>6</v>
      </c>
      <c r="O28" s="101">
        <v>6</v>
      </c>
      <c r="P28" s="101">
        <v>6</v>
      </c>
      <c r="Q28" s="101">
        <v>7</v>
      </c>
      <c r="R28" s="101">
        <v>7</v>
      </c>
      <c r="S28" s="101">
        <v>7</v>
      </c>
      <c r="T28" s="101">
        <v>8</v>
      </c>
      <c r="U28" s="101">
        <v>8</v>
      </c>
      <c r="V28" s="103">
        <v>8</v>
      </c>
      <c r="W28" s="101">
        <v>8</v>
      </c>
      <c r="X28" s="101">
        <v>8</v>
      </c>
      <c r="Y28" s="104">
        <v>8</v>
      </c>
      <c r="Z28" s="105">
        <f t="shared" si="0"/>
        <v>6.8</v>
      </c>
      <c r="AA28" s="106"/>
      <c r="AE28" s="182"/>
      <c r="AF28" s="186"/>
    </row>
    <row r="29" spans="1:32" ht="15" customHeight="1" x14ac:dyDescent="0.35">
      <c r="A29" s="96" t="s">
        <v>25</v>
      </c>
      <c r="B29" s="97" t="s">
        <v>162</v>
      </c>
      <c r="C29" s="98" t="s">
        <v>163</v>
      </c>
      <c r="D29" s="97" t="s">
        <v>164</v>
      </c>
      <c r="E29" s="99" t="s">
        <v>165</v>
      </c>
      <c r="F29" s="97" t="s">
        <v>60</v>
      </c>
      <c r="G29" s="97" t="s">
        <v>166</v>
      </c>
      <c r="H29" s="100">
        <v>3063000</v>
      </c>
      <c r="I29" s="100">
        <v>900000</v>
      </c>
      <c r="J29" s="97" t="s">
        <v>73</v>
      </c>
      <c r="K29" s="107"/>
      <c r="L29" s="107"/>
      <c r="M29" s="101">
        <v>1</v>
      </c>
      <c r="N29" s="102">
        <v>4</v>
      </c>
      <c r="O29" s="101">
        <v>5</v>
      </c>
      <c r="P29" s="101">
        <v>5</v>
      </c>
      <c r="Q29" s="101">
        <v>6</v>
      </c>
      <c r="R29" s="101">
        <v>7</v>
      </c>
      <c r="S29" s="101">
        <v>7</v>
      </c>
      <c r="T29" s="101">
        <v>7</v>
      </c>
      <c r="U29" s="101">
        <v>7</v>
      </c>
      <c r="V29" s="101">
        <v>7</v>
      </c>
      <c r="W29" s="101">
        <v>8</v>
      </c>
      <c r="X29" s="103">
        <v>8</v>
      </c>
      <c r="Y29" s="101">
        <v>9</v>
      </c>
      <c r="Z29" s="105">
        <f t="shared" si="0"/>
        <v>6.2307692307692308</v>
      </c>
      <c r="AA29" s="106"/>
      <c r="AE29" s="182"/>
      <c r="AF29" s="186"/>
    </row>
    <row r="30" spans="1:32" ht="15" customHeight="1" x14ac:dyDescent="0.35">
      <c r="A30" s="96" t="s">
        <v>25</v>
      </c>
      <c r="B30" s="97" t="s">
        <v>167</v>
      </c>
      <c r="C30" s="97" t="s">
        <v>168</v>
      </c>
      <c r="D30" s="97" t="s">
        <v>169</v>
      </c>
      <c r="E30" s="99" t="s">
        <v>170</v>
      </c>
      <c r="F30" s="97" t="s">
        <v>48</v>
      </c>
      <c r="G30" s="97" t="s">
        <v>171</v>
      </c>
      <c r="H30" s="100">
        <v>417800</v>
      </c>
      <c r="I30" s="100">
        <v>73000</v>
      </c>
      <c r="J30" s="97" t="s">
        <v>32</v>
      </c>
      <c r="K30" s="101">
        <v>4</v>
      </c>
      <c r="L30" s="102">
        <v>5</v>
      </c>
      <c r="M30" s="101">
        <v>5</v>
      </c>
      <c r="N30" s="101">
        <v>5</v>
      </c>
      <c r="O30" s="101">
        <v>5</v>
      </c>
      <c r="P30" s="101">
        <v>6</v>
      </c>
      <c r="Q30" s="101">
        <v>6</v>
      </c>
      <c r="R30" s="101">
        <v>6</v>
      </c>
      <c r="S30" s="101">
        <v>6</v>
      </c>
      <c r="T30" s="101">
        <v>6</v>
      </c>
      <c r="U30" s="108">
        <v>7</v>
      </c>
      <c r="V30" s="103">
        <v>7</v>
      </c>
      <c r="W30" s="101">
        <v>7</v>
      </c>
      <c r="X30" s="101">
        <v>7</v>
      </c>
      <c r="Y30" s="104">
        <v>8</v>
      </c>
      <c r="Z30" s="105">
        <f t="shared" si="0"/>
        <v>6</v>
      </c>
      <c r="AA30" s="106"/>
      <c r="AE30" s="182"/>
      <c r="AF30" s="186"/>
    </row>
    <row r="31" spans="1:32" ht="15" customHeight="1" x14ac:dyDescent="0.35">
      <c r="A31" s="96" t="s">
        <v>25</v>
      </c>
      <c r="B31" s="97" t="s">
        <v>172</v>
      </c>
      <c r="C31" s="97" t="s">
        <v>173</v>
      </c>
      <c r="D31" s="97" t="s">
        <v>174</v>
      </c>
      <c r="E31" s="99" t="s">
        <v>175</v>
      </c>
      <c r="F31" s="97" t="s">
        <v>30</v>
      </c>
      <c r="G31" s="97" t="s">
        <v>176</v>
      </c>
      <c r="H31" s="100">
        <v>333000</v>
      </c>
      <c r="I31" s="100">
        <v>138000</v>
      </c>
      <c r="J31" s="97" t="s">
        <v>55</v>
      </c>
      <c r="K31" s="101">
        <v>5</v>
      </c>
      <c r="L31" s="102">
        <v>5</v>
      </c>
      <c r="M31" s="101">
        <v>5</v>
      </c>
      <c r="N31" s="101">
        <v>5</v>
      </c>
      <c r="O31" s="101">
        <v>6</v>
      </c>
      <c r="P31" s="101">
        <v>6</v>
      </c>
      <c r="Q31" s="101">
        <v>6</v>
      </c>
      <c r="R31" s="101">
        <v>6</v>
      </c>
      <c r="S31" s="101">
        <v>6</v>
      </c>
      <c r="T31" s="101">
        <v>6</v>
      </c>
      <c r="U31" s="101">
        <v>6</v>
      </c>
      <c r="V31" s="103">
        <v>6</v>
      </c>
      <c r="W31" s="101">
        <v>7</v>
      </c>
      <c r="X31" s="101">
        <v>7</v>
      </c>
      <c r="Y31" s="104">
        <v>7</v>
      </c>
      <c r="Z31" s="105">
        <f t="shared" si="0"/>
        <v>5.9333333333333336</v>
      </c>
      <c r="AA31" s="106"/>
      <c r="AE31" s="182"/>
      <c r="AF31" s="186"/>
    </row>
    <row r="32" spans="1:32" ht="15" customHeight="1" x14ac:dyDescent="0.35">
      <c r="A32" s="96" t="s">
        <v>25</v>
      </c>
      <c r="B32" s="97" t="s">
        <v>177</v>
      </c>
      <c r="C32" s="97" t="s">
        <v>178</v>
      </c>
      <c r="D32" s="97" t="s">
        <v>179</v>
      </c>
      <c r="E32" s="99" t="s">
        <v>180</v>
      </c>
      <c r="F32" s="97" t="s">
        <v>30</v>
      </c>
      <c r="G32" s="97" t="s">
        <v>181</v>
      </c>
      <c r="H32" s="100">
        <v>402000</v>
      </c>
      <c r="I32" s="100">
        <v>280000</v>
      </c>
      <c r="J32" s="97" t="s">
        <v>62</v>
      </c>
      <c r="K32" s="101">
        <v>4</v>
      </c>
      <c r="L32" s="102">
        <v>4</v>
      </c>
      <c r="M32" s="101">
        <v>5</v>
      </c>
      <c r="N32" s="101">
        <v>5</v>
      </c>
      <c r="O32" s="101">
        <v>5</v>
      </c>
      <c r="P32" s="101">
        <v>5</v>
      </c>
      <c r="Q32" s="101">
        <v>5</v>
      </c>
      <c r="R32" s="101">
        <v>6</v>
      </c>
      <c r="S32" s="101">
        <v>6</v>
      </c>
      <c r="T32" s="101">
        <v>6</v>
      </c>
      <c r="U32" s="101">
        <v>6</v>
      </c>
      <c r="V32" s="103">
        <v>7</v>
      </c>
      <c r="W32" s="101">
        <v>7</v>
      </c>
      <c r="X32" s="101">
        <v>7</v>
      </c>
      <c r="Y32" s="104">
        <v>8</v>
      </c>
      <c r="Z32" s="105">
        <f t="shared" si="0"/>
        <v>5.7333333333333334</v>
      </c>
      <c r="AA32" s="106"/>
      <c r="AE32" s="182"/>
      <c r="AF32" s="186"/>
    </row>
    <row r="33" spans="1:32" ht="15" customHeight="1" x14ac:dyDescent="0.35">
      <c r="A33" s="96" t="s">
        <v>25</v>
      </c>
      <c r="B33" s="97" t="s">
        <v>182</v>
      </c>
      <c r="C33" s="97" t="s">
        <v>183</v>
      </c>
      <c r="D33" s="97" t="s">
        <v>184</v>
      </c>
      <c r="E33" s="99" t="s">
        <v>185</v>
      </c>
      <c r="F33" s="97" t="s">
        <v>60</v>
      </c>
      <c r="G33" s="97" t="s">
        <v>186</v>
      </c>
      <c r="H33" s="100">
        <v>1835000</v>
      </c>
      <c r="I33" s="100">
        <v>497400</v>
      </c>
      <c r="J33" s="97" t="s">
        <v>32</v>
      </c>
      <c r="K33" s="101">
        <v>4</v>
      </c>
      <c r="L33" s="102">
        <v>4</v>
      </c>
      <c r="M33" s="101">
        <v>5</v>
      </c>
      <c r="N33" s="101">
        <v>5</v>
      </c>
      <c r="O33" s="101">
        <v>5</v>
      </c>
      <c r="P33" s="101">
        <v>6</v>
      </c>
      <c r="Q33" s="101">
        <v>6</v>
      </c>
      <c r="R33" s="101">
        <v>6</v>
      </c>
      <c r="S33" s="101">
        <v>6</v>
      </c>
      <c r="T33" s="101">
        <v>6</v>
      </c>
      <c r="U33" s="101">
        <v>6</v>
      </c>
      <c r="V33" s="103">
        <v>6</v>
      </c>
      <c r="W33" s="101">
        <v>7</v>
      </c>
      <c r="X33" s="101">
        <v>7</v>
      </c>
      <c r="Y33" s="104">
        <v>7</v>
      </c>
      <c r="Z33" s="105">
        <f t="shared" si="0"/>
        <v>5.7333333333333334</v>
      </c>
      <c r="AA33" s="106"/>
      <c r="AE33" s="182"/>
      <c r="AF33" s="186"/>
    </row>
    <row r="34" spans="1:32" ht="15" customHeight="1" x14ac:dyDescent="0.35">
      <c r="A34" s="96" t="s">
        <v>25</v>
      </c>
      <c r="B34" s="97" t="s">
        <v>187</v>
      </c>
      <c r="C34" s="98" t="s">
        <v>188</v>
      </c>
      <c r="D34" s="97" t="s">
        <v>189</v>
      </c>
      <c r="E34" s="99" t="s">
        <v>190</v>
      </c>
      <c r="F34" s="97" t="s">
        <v>191</v>
      </c>
      <c r="G34" s="97" t="s">
        <v>192</v>
      </c>
      <c r="H34" s="100">
        <v>10165000</v>
      </c>
      <c r="I34" s="100">
        <v>300000</v>
      </c>
      <c r="J34" s="97" t="s">
        <v>62</v>
      </c>
      <c r="K34" s="101">
        <v>3</v>
      </c>
      <c r="L34" s="102">
        <v>4</v>
      </c>
      <c r="M34" s="101">
        <v>4</v>
      </c>
      <c r="N34" s="101">
        <v>5</v>
      </c>
      <c r="O34" s="101">
        <v>5</v>
      </c>
      <c r="P34" s="101">
        <v>5</v>
      </c>
      <c r="Q34" s="101">
        <v>6</v>
      </c>
      <c r="R34" s="101">
        <v>6</v>
      </c>
      <c r="S34" s="101">
        <v>6</v>
      </c>
      <c r="T34" s="101">
        <v>6</v>
      </c>
      <c r="U34" s="101">
        <v>7</v>
      </c>
      <c r="V34" s="103">
        <v>7</v>
      </c>
      <c r="W34" s="101">
        <v>7</v>
      </c>
      <c r="X34" s="101">
        <v>7</v>
      </c>
      <c r="Y34" s="104">
        <v>7</v>
      </c>
      <c r="Z34" s="105">
        <f t="shared" si="0"/>
        <v>5.666666666666667</v>
      </c>
      <c r="AA34" s="106"/>
      <c r="AE34" s="182"/>
      <c r="AF34" s="186"/>
    </row>
    <row r="35" spans="1:32" ht="15" customHeight="1" x14ac:dyDescent="0.35">
      <c r="A35" s="96" t="s">
        <v>25</v>
      </c>
      <c r="B35" s="97" t="s">
        <v>193</v>
      </c>
      <c r="C35" s="98" t="s">
        <v>194</v>
      </c>
      <c r="D35" s="97" t="s">
        <v>195</v>
      </c>
      <c r="E35" s="99" t="s">
        <v>196</v>
      </c>
      <c r="F35" s="97" t="s">
        <v>30</v>
      </c>
      <c r="G35" s="97" t="s">
        <v>197</v>
      </c>
      <c r="H35" s="100">
        <v>661200</v>
      </c>
      <c r="I35" s="100">
        <v>416200</v>
      </c>
      <c r="J35" s="97" t="s">
        <v>32</v>
      </c>
      <c r="K35" s="101">
        <v>4</v>
      </c>
      <c r="L35" s="102">
        <v>5</v>
      </c>
      <c r="M35" s="101">
        <v>5</v>
      </c>
      <c r="N35" s="101">
        <v>5</v>
      </c>
      <c r="O35" s="101">
        <v>5</v>
      </c>
      <c r="P35" s="101">
        <v>5</v>
      </c>
      <c r="Q35" s="101">
        <v>5</v>
      </c>
      <c r="R35" s="101">
        <v>5</v>
      </c>
      <c r="S35" s="101">
        <v>6</v>
      </c>
      <c r="T35" s="101">
        <v>6</v>
      </c>
      <c r="U35" s="101">
        <v>6</v>
      </c>
      <c r="V35" s="103">
        <v>6</v>
      </c>
      <c r="W35" s="101">
        <v>7</v>
      </c>
      <c r="X35" s="101">
        <v>7</v>
      </c>
      <c r="Y35" s="104">
        <v>7</v>
      </c>
      <c r="Z35" s="105">
        <f t="shared" ref="Z35:Z67" si="1">AVERAGE(K35:Y35)</f>
        <v>5.6</v>
      </c>
      <c r="AA35" s="106"/>
      <c r="AE35" s="182"/>
      <c r="AF35" s="186"/>
    </row>
    <row r="36" spans="1:32" ht="15" customHeight="1" x14ac:dyDescent="0.35">
      <c r="A36" s="61" t="s">
        <v>25</v>
      </c>
      <c r="B36" s="62" t="s">
        <v>198</v>
      </c>
      <c r="C36" s="62" t="s">
        <v>199</v>
      </c>
      <c r="D36" s="62" t="s">
        <v>200</v>
      </c>
      <c r="E36" s="63" t="s">
        <v>201</v>
      </c>
      <c r="F36" s="62" t="s">
        <v>60</v>
      </c>
      <c r="G36" s="62" t="s">
        <v>202</v>
      </c>
      <c r="H36" s="64">
        <v>583000</v>
      </c>
      <c r="I36" s="64">
        <v>350000</v>
      </c>
      <c r="J36" s="62" t="s">
        <v>32</v>
      </c>
      <c r="K36" s="65">
        <v>4</v>
      </c>
      <c r="L36" s="66">
        <v>4</v>
      </c>
      <c r="M36" s="65">
        <v>4</v>
      </c>
      <c r="N36" s="65">
        <v>4</v>
      </c>
      <c r="O36" s="65">
        <v>5</v>
      </c>
      <c r="P36" s="65">
        <v>5</v>
      </c>
      <c r="Q36" s="65">
        <v>5</v>
      </c>
      <c r="R36" s="65">
        <v>5</v>
      </c>
      <c r="S36" s="65">
        <v>5</v>
      </c>
      <c r="T36" s="65">
        <v>5</v>
      </c>
      <c r="U36" s="65">
        <v>6</v>
      </c>
      <c r="V36" s="67">
        <v>6</v>
      </c>
      <c r="W36" s="65">
        <v>7</v>
      </c>
      <c r="X36" s="65">
        <v>7</v>
      </c>
      <c r="Y36" s="68">
        <v>7</v>
      </c>
      <c r="Z36" s="69">
        <f t="shared" si="1"/>
        <v>5.2666666666666666</v>
      </c>
      <c r="AA36" s="94"/>
      <c r="AE36" s="182"/>
      <c r="AF36" s="186"/>
    </row>
    <row r="37" spans="1:32" ht="15" customHeight="1" x14ac:dyDescent="0.35">
      <c r="A37" s="61" t="s">
        <v>25</v>
      </c>
      <c r="B37" s="62" t="s">
        <v>203</v>
      </c>
      <c r="C37" s="62" t="s">
        <v>204</v>
      </c>
      <c r="D37" s="62" t="s">
        <v>205</v>
      </c>
      <c r="E37" s="63" t="s">
        <v>206</v>
      </c>
      <c r="F37" s="62" t="s">
        <v>48</v>
      </c>
      <c r="G37" s="62" t="s">
        <v>207</v>
      </c>
      <c r="H37" s="64">
        <v>4249248</v>
      </c>
      <c r="I37" s="64">
        <v>600000</v>
      </c>
      <c r="J37" s="62" t="s">
        <v>32</v>
      </c>
      <c r="K37" s="65">
        <v>3</v>
      </c>
      <c r="L37" s="66">
        <v>4</v>
      </c>
      <c r="M37" s="65">
        <v>4</v>
      </c>
      <c r="N37" s="65">
        <v>4</v>
      </c>
      <c r="O37" s="65">
        <v>5</v>
      </c>
      <c r="P37" s="65">
        <v>5</v>
      </c>
      <c r="Q37" s="65">
        <v>5</v>
      </c>
      <c r="R37" s="65">
        <v>5</v>
      </c>
      <c r="S37" s="65">
        <v>5</v>
      </c>
      <c r="T37" s="65">
        <v>5</v>
      </c>
      <c r="U37" s="65">
        <v>6</v>
      </c>
      <c r="V37" s="67">
        <v>6</v>
      </c>
      <c r="W37" s="65">
        <v>6</v>
      </c>
      <c r="X37" s="65">
        <v>7</v>
      </c>
      <c r="Y37" s="68">
        <v>7</v>
      </c>
      <c r="Z37" s="69">
        <f t="shared" si="1"/>
        <v>5.1333333333333337</v>
      </c>
      <c r="AA37" s="94"/>
      <c r="AE37" s="182"/>
      <c r="AF37" s="186"/>
    </row>
    <row r="38" spans="1:32" ht="15" customHeight="1" x14ac:dyDescent="0.35">
      <c r="A38" s="61" t="s">
        <v>25</v>
      </c>
      <c r="B38" s="62" t="s">
        <v>208</v>
      </c>
      <c r="C38" s="71" t="s">
        <v>209</v>
      </c>
      <c r="D38" s="62" t="s">
        <v>210</v>
      </c>
      <c r="E38" s="63" t="s">
        <v>211</v>
      </c>
      <c r="F38" s="62" t="s">
        <v>60</v>
      </c>
      <c r="G38" s="62" t="s">
        <v>212</v>
      </c>
      <c r="H38" s="64">
        <v>2726500</v>
      </c>
      <c r="I38" s="64">
        <v>605000</v>
      </c>
      <c r="J38" s="62" t="s">
        <v>32</v>
      </c>
      <c r="K38" s="65">
        <v>2</v>
      </c>
      <c r="L38" s="66">
        <v>3</v>
      </c>
      <c r="M38" s="65">
        <v>4</v>
      </c>
      <c r="N38" s="65">
        <v>4</v>
      </c>
      <c r="O38" s="65">
        <v>5</v>
      </c>
      <c r="P38" s="65">
        <v>5</v>
      </c>
      <c r="Q38" s="65">
        <v>5</v>
      </c>
      <c r="R38" s="65">
        <v>5</v>
      </c>
      <c r="S38" s="65">
        <v>5</v>
      </c>
      <c r="T38" s="65">
        <v>5</v>
      </c>
      <c r="U38" s="65">
        <v>5</v>
      </c>
      <c r="V38" s="67">
        <v>6</v>
      </c>
      <c r="W38" s="65">
        <v>6</v>
      </c>
      <c r="X38" s="65">
        <v>7</v>
      </c>
      <c r="Y38" s="68">
        <v>7</v>
      </c>
      <c r="Z38" s="69">
        <f t="shared" si="1"/>
        <v>4.9333333333333336</v>
      </c>
      <c r="AA38" s="94"/>
      <c r="AE38" s="182"/>
      <c r="AF38" s="186"/>
    </row>
    <row r="39" spans="1:32" ht="15" customHeight="1" x14ac:dyDescent="0.35">
      <c r="A39" s="61" t="s">
        <v>25</v>
      </c>
      <c r="B39" s="62" t="s">
        <v>213</v>
      </c>
      <c r="C39" s="62" t="s">
        <v>214</v>
      </c>
      <c r="D39" s="62" t="s">
        <v>215</v>
      </c>
      <c r="E39" s="63" t="s">
        <v>216</v>
      </c>
      <c r="F39" s="62" t="s">
        <v>217</v>
      </c>
      <c r="G39" s="62" t="s">
        <v>218</v>
      </c>
      <c r="H39" s="64">
        <v>4689338</v>
      </c>
      <c r="I39" s="64">
        <v>3269300</v>
      </c>
      <c r="J39" s="62" t="s">
        <v>136</v>
      </c>
      <c r="K39" s="65">
        <v>1</v>
      </c>
      <c r="L39" s="66">
        <v>3</v>
      </c>
      <c r="M39" s="65">
        <v>3</v>
      </c>
      <c r="N39" s="65">
        <v>4</v>
      </c>
      <c r="O39" s="65">
        <v>4</v>
      </c>
      <c r="P39" s="65">
        <v>5</v>
      </c>
      <c r="Q39" s="65">
        <v>5</v>
      </c>
      <c r="R39" s="65">
        <v>5</v>
      </c>
      <c r="S39" s="65">
        <v>5</v>
      </c>
      <c r="T39" s="65">
        <v>5</v>
      </c>
      <c r="U39" s="65">
        <v>6</v>
      </c>
      <c r="V39" s="67">
        <v>6</v>
      </c>
      <c r="W39" s="65">
        <v>6</v>
      </c>
      <c r="X39" s="65">
        <v>6</v>
      </c>
      <c r="Y39" s="68">
        <v>8</v>
      </c>
      <c r="Z39" s="69">
        <f t="shared" si="1"/>
        <v>4.8</v>
      </c>
      <c r="AA39" s="94"/>
      <c r="AE39" s="182"/>
      <c r="AF39" s="186"/>
    </row>
    <row r="40" spans="1:32" ht="15" customHeight="1" x14ac:dyDescent="0.35">
      <c r="A40" s="61" t="s">
        <v>25</v>
      </c>
      <c r="B40" s="62" t="s">
        <v>219</v>
      </c>
      <c r="C40" s="62" t="s">
        <v>220</v>
      </c>
      <c r="D40" s="62" t="s">
        <v>221</v>
      </c>
      <c r="E40" s="63" t="s">
        <v>222</v>
      </c>
      <c r="F40" s="62" t="s">
        <v>30</v>
      </c>
      <c r="G40" s="62" t="s">
        <v>223</v>
      </c>
      <c r="H40" s="64">
        <v>3035000</v>
      </c>
      <c r="I40" s="64">
        <v>985000</v>
      </c>
      <c r="J40" s="62" t="s">
        <v>62</v>
      </c>
      <c r="K40" s="65">
        <v>3</v>
      </c>
      <c r="L40" s="66">
        <v>3</v>
      </c>
      <c r="M40" s="65">
        <v>4</v>
      </c>
      <c r="N40" s="65">
        <v>4</v>
      </c>
      <c r="O40" s="65">
        <v>4</v>
      </c>
      <c r="P40" s="65">
        <v>4</v>
      </c>
      <c r="Q40" s="65">
        <v>4</v>
      </c>
      <c r="R40" s="65">
        <v>4</v>
      </c>
      <c r="S40" s="65">
        <v>4</v>
      </c>
      <c r="T40" s="65">
        <v>4</v>
      </c>
      <c r="U40" s="65">
        <v>4</v>
      </c>
      <c r="V40" s="67">
        <v>5</v>
      </c>
      <c r="W40" s="65">
        <v>6</v>
      </c>
      <c r="X40" s="65">
        <v>6</v>
      </c>
      <c r="Y40" s="68">
        <v>7</v>
      </c>
      <c r="Z40" s="69">
        <f t="shared" si="1"/>
        <v>4.4000000000000004</v>
      </c>
      <c r="AA40" s="94"/>
      <c r="AE40" s="182"/>
      <c r="AF40" s="186"/>
    </row>
    <row r="41" spans="1:32" ht="15" customHeight="1" x14ac:dyDescent="0.35">
      <c r="A41" s="61" t="s">
        <v>25</v>
      </c>
      <c r="B41" s="62" t="s">
        <v>224</v>
      </c>
      <c r="C41" s="62" t="s">
        <v>225</v>
      </c>
      <c r="D41" s="62" t="s">
        <v>226</v>
      </c>
      <c r="E41" s="63" t="s">
        <v>227</v>
      </c>
      <c r="F41" s="62" t="s">
        <v>30</v>
      </c>
      <c r="G41" s="62" t="s">
        <v>228</v>
      </c>
      <c r="H41" s="64">
        <v>1375000</v>
      </c>
      <c r="I41" s="64">
        <v>800000</v>
      </c>
      <c r="J41" s="62" t="s">
        <v>32</v>
      </c>
      <c r="K41" s="65">
        <v>3</v>
      </c>
      <c r="L41" s="66">
        <v>3</v>
      </c>
      <c r="M41" s="65">
        <v>3</v>
      </c>
      <c r="N41" s="65">
        <v>4</v>
      </c>
      <c r="O41" s="65">
        <v>4</v>
      </c>
      <c r="P41" s="65">
        <v>4</v>
      </c>
      <c r="Q41" s="65">
        <v>4</v>
      </c>
      <c r="R41" s="65">
        <v>4</v>
      </c>
      <c r="S41" s="65">
        <v>5</v>
      </c>
      <c r="T41" s="65">
        <v>5</v>
      </c>
      <c r="U41" s="65">
        <v>5</v>
      </c>
      <c r="V41" s="67">
        <v>5</v>
      </c>
      <c r="W41" s="65">
        <v>5</v>
      </c>
      <c r="X41" s="65">
        <v>5</v>
      </c>
      <c r="Y41" s="68">
        <v>6</v>
      </c>
      <c r="Z41" s="69">
        <f t="shared" si="1"/>
        <v>4.333333333333333</v>
      </c>
      <c r="AA41" s="94"/>
      <c r="AE41" s="182"/>
      <c r="AF41" s="186"/>
    </row>
    <row r="42" spans="1:32" ht="15" customHeight="1" x14ac:dyDescent="0.35">
      <c r="A42" s="61" t="s">
        <v>25</v>
      </c>
      <c r="B42" s="62" t="s">
        <v>229</v>
      </c>
      <c r="C42" s="62" t="s">
        <v>230</v>
      </c>
      <c r="D42" s="62" t="s">
        <v>231</v>
      </c>
      <c r="E42" s="63" t="s">
        <v>232</v>
      </c>
      <c r="F42" s="62" t="s">
        <v>30</v>
      </c>
      <c r="G42" s="62" t="s">
        <v>233</v>
      </c>
      <c r="H42" s="64">
        <v>1000000</v>
      </c>
      <c r="I42" s="64">
        <v>100000</v>
      </c>
      <c r="J42" s="62" t="s">
        <v>32</v>
      </c>
      <c r="K42" s="65">
        <v>1</v>
      </c>
      <c r="L42" s="66">
        <v>2</v>
      </c>
      <c r="M42" s="65">
        <v>2</v>
      </c>
      <c r="N42" s="65">
        <v>2</v>
      </c>
      <c r="O42" s="65">
        <v>2</v>
      </c>
      <c r="P42" s="65">
        <v>3</v>
      </c>
      <c r="Q42" s="65">
        <v>4</v>
      </c>
      <c r="R42" s="65">
        <v>4</v>
      </c>
      <c r="S42" s="65">
        <v>4</v>
      </c>
      <c r="T42" s="65">
        <v>4</v>
      </c>
      <c r="U42" s="65">
        <v>5</v>
      </c>
      <c r="V42" s="67">
        <v>5</v>
      </c>
      <c r="W42" s="65">
        <v>5</v>
      </c>
      <c r="X42" s="65">
        <v>5</v>
      </c>
      <c r="Y42" s="68">
        <v>6</v>
      </c>
      <c r="Z42" s="69">
        <f t="shared" si="1"/>
        <v>3.6</v>
      </c>
      <c r="AA42" s="94"/>
      <c r="AE42" s="182"/>
      <c r="AF42" s="186"/>
    </row>
    <row r="43" spans="1:32" ht="15" customHeight="1" x14ac:dyDescent="0.35">
      <c r="A43" s="61" t="s">
        <v>25</v>
      </c>
      <c r="B43" s="62" t="s">
        <v>234</v>
      </c>
      <c r="C43" s="71" t="s">
        <v>235</v>
      </c>
      <c r="D43" s="62" t="s">
        <v>236</v>
      </c>
      <c r="E43" s="63" t="s">
        <v>237</v>
      </c>
      <c r="F43" s="62" t="s">
        <v>60</v>
      </c>
      <c r="G43" s="62" t="s">
        <v>238</v>
      </c>
      <c r="H43" s="64">
        <v>4126000</v>
      </c>
      <c r="I43" s="64">
        <v>900000</v>
      </c>
      <c r="J43" s="62" t="s">
        <v>62</v>
      </c>
      <c r="K43" s="65">
        <v>1</v>
      </c>
      <c r="L43" s="66">
        <v>1</v>
      </c>
      <c r="M43" s="65">
        <v>2</v>
      </c>
      <c r="N43" s="65">
        <v>2</v>
      </c>
      <c r="O43" s="65">
        <v>3</v>
      </c>
      <c r="P43" s="65">
        <v>4</v>
      </c>
      <c r="Q43" s="65">
        <v>4</v>
      </c>
      <c r="R43" s="65">
        <v>4</v>
      </c>
      <c r="S43" s="65">
        <v>4</v>
      </c>
      <c r="T43" s="65">
        <v>4</v>
      </c>
      <c r="U43" s="65">
        <v>5</v>
      </c>
      <c r="V43" s="67">
        <v>5</v>
      </c>
      <c r="W43" s="65">
        <v>5</v>
      </c>
      <c r="X43" s="65">
        <v>5</v>
      </c>
      <c r="Y43" s="68">
        <v>5</v>
      </c>
      <c r="Z43" s="69">
        <f t="shared" si="1"/>
        <v>3.6</v>
      </c>
      <c r="AA43" s="94"/>
      <c r="AE43" s="182"/>
      <c r="AF43" s="186"/>
    </row>
    <row r="44" spans="1:32" ht="15" customHeight="1" x14ac:dyDescent="0.35">
      <c r="A44" s="61" t="s">
        <v>25</v>
      </c>
      <c r="B44" s="62" t="s">
        <v>239</v>
      </c>
      <c r="C44" s="71" t="s">
        <v>240</v>
      </c>
      <c r="D44" s="62" t="s">
        <v>241</v>
      </c>
      <c r="E44" s="63" t="s">
        <v>242</v>
      </c>
      <c r="F44" s="62" t="s">
        <v>191</v>
      </c>
      <c r="G44" s="62" t="s">
        <v>243</v>
      </c>
      <c r="H44" s="64">
        <v>2228500</v>
      </c>
      <c r="I44" s="64">
        <v>200000</v>
      </c>
      <c r="J44" s="62" t="s">
        <v>32</v>
      </c>
      <c r="K44" s="65">
        <v>2</v>
      </c>
      <c r="L44" s="66">
        <v>2</v>
      </c>
      <c r="M44" s="65">
        <v>3</v>
      </c>
      <c r="N44" s="65">
        <v>3</v>
      </c>
      <c r="O44" s="65">
        <v>3</v>
      </c>
      <c r="P44" s="65">
        <v>3</v>
      </c>
      <c r="Q44" s="65">
        <v>3</v>
      </c>
      <c r="R44" s="65">
        <v>3</v>
      </c>
      <c r="S44" s="65">
        <v>4</v>
      </c>
      <c r="T44" s="65">
        <v>4</v>
      </c>
      <c r="U44" s="65">
        <v>4</v>
      </c>
      <c r="V44" s="67">
        <v>4</v>
      </c>
      <c r="W44" s="65">
        <v>4</v>
      </c>
      <c r="X44" s="65">
        <v>4</v>
      </c>
      <c r="Y44" s="68">
        <v>6</v>
      </c>
      <c r="Z44" s="69">
        <f t="shared" si="1"/>
        <v>3.4666666666666668</v>
      </c>
      <c r="AA44" s="94"/>
      <c r="AE44" s="182"/>
      <c r="AF44" s="186"/>
    </row>
    <row r="45" spans="1:32" ht="15" customHeight="1" x14ac:dyDescent="0.35">
      <c r="A45" s="61" t="s">
        <v>25</v>
      </c>
      <c r="B45" s="62" t="s">
        <v>244</v>
      </c>
      <c r="C45" s="71" t="s">
        <v>245</v>
      </c>
      <c r="D45" s="62" t="s">
        <v>246</v>
      </c>
      <c r="E45" s="63" t="s">
        <v>247</v>
      </c>
      <c r="F45" s="62" t="s">
        <v>248</v>
      </c>
      <c r="G45" s="62" t="s">
        <v>249</v>
      </c>
      <c r="H45" s="64">
        <v>850000</v>
      </c>
      <c r="I45" s="64">
        <v>470000</v>
      </c>
      <c r="J45" s="62" t="s">
        <v>32</v>
      </c>
      <c r="K45" s="65">
        <v>1</v>
      </c>
      <c r="L45" s="66">
        <v>2</v>
      </c>
      <c r="M45" s="65">
        <v>2</v>
      </c>
      <c r="N45" s="65">
        <v>3</v>
      </c>
      <c r="O45" s="65">
        <v>3</v>
      </c>
      <c r="P45" s="65">
        <v>3</v>
      </c>
      <c r="Q45" s="65">
        <v>3</v>
      </c>
      <c r="R45" s="65">
        <v>3</v>
      </c>
      <c r="S45" s="65">
        <v>3</v>
      </c>
      <c r="T45" s="65">
        <v>3</v>
      </c>
      <c r="U45" s="65">
        <v>4</v>
      </c>
      <c r="V45" s="67">
        <v>4</v>
      </c>
      <c r="W45" s="65">
        <v>5</v>
      </c>
      <c r="X45" s="65">
        <v>5</v>
      </c>
      <c r="Y45" s="68">
        <v>7</v>
      </c>
      <c r="Z45" s="69">
        <f t="shared" si="1"/>
        <v>3.4</v>
      </c>
      <c r="AA45" s="94"/>
      <c r="AE45" s="182"/>
      <c r="AF45" s="186"/>
    </row>
    <row r="46" spans="1:32" ht="15" customHeight="1" x14ac:dyDescent="0.35">
      <c r="A46" s="61" t="s">
        <v>25</v>
      </c>
      <c r="B46" s="62" t="s">
        <v>250</v>
      </c>
      <c r="C46" s="62" t="s">
        <v>251</v>
      </c>
      <c r="D46" s="62" t="s">
        <v>252</v>
      </c>
      <c r="E46" s="63" t="s">
        <v>253</v>
      </c>
      <c r="F46" s="62" t="s">
        <v>30</v>
      </c>
      <c r="G46" s="62" t="s">
        <v>254</v>
      </c>
      <c r="H46" s="64">
        <v>2926500</v>
      </c>
      <c r="I46" s="64">
        <v>952500</v>
      </c>
      <c r="J46" s="62" t="s">
        <v>62</v>
      </c>
      <c r="K46" s="65">
        <v>1</v>
      </c>
      <c r="L46" s="66">
        <v>2</v>
      </c>
      <c r="M46" s="65">
        <v>2</v>
      </c>
      <c r="N46" s="65">
        <v>3</v>
      </c>
      <c r="O46" s="65">
        <v>3</v>
      </c>
      <c r="P46" s="65">
        <v>3</v>
      </c>
      <c r="Q46" s="65">
        <v>3</v>
      </c>
      <c r="R46" s="65">
        <v>3</v>
      </c>
      <c r="S46" s="65">
        <v>3</v>
      </c>
      <c r="T46" s="65">
        <v>3</v>
      </c>
      <c r="U46" s="65">
        <v>4</v>
      </c>
      <c r="V46" s="67">
        <v>4</v>
      </c>
      <c r="W46" s="65">
        <v>5</v>
      </c>
      <c r="X46" s="65">
        <v>5</v>
      </c>
      <c r="Y46" s="68">
        <v>5</v>
      </c>
      <c r="Z46" s="69">
        <f t="shared" si="1"/>
        <v>3.2666666666666666</v>
      </c>
      <c r="AA46" s="94"/>
      <c r="AE46" s="182"/>
      <c r="AF46" s="186"/>
    </row>
    <row r="47" spans="1:32" ht="15" customHeight="1" x14ac:dyDescent="0.35">
      <c r="A47" s="61" t="s">
        <v>25</v>
      </c>
      <c r="B47" s="62" t="s">
        <v>255</v>
      </c>
      <c r="C47" s="62" t="s">
        <v>256</v>
      </c>
      <c r="D47" s="62" t="s">
        <v>257</v>
      </c>
      <c r="E47" s="63" t="s">
        <v>258</v>
      </c>
      <c r="F47" s="62" t="s">
        <v>30</v>
      </c>
      <c r="G47" s="62" t="s">
        <v>259</v>
      </c>
      <c r="H47" s="64">
        <v>4890000</v>
      </c>
      <c r="I47" s="64">
        <v>800000</v>
      </c>
      <c r="J47" s="62" t="s">
        <v>62</v>
      </c>
      <c r="K47" s="65">
        <v>1</v>
      </c>
      <c r="L47" s="66">
        <v>1</v>
      </c>
      <c r="M47" s="65">
        <v>2</v>
      </c>
      <c r="N47" s="65">
        <v>2</v>
      </c>
      <c r="O47" s="65">
        <v>2</v>
      </c>
      <c r="P47" s="65">
        <v>3</v>
      </c>
      <c r="Q47" s="65">
        <v>3</v>
      </c>
      <c r="R47" s="65">
        <v>3</v>
      </c>
      <c r="S47" s="65">
        <v>4</v>
      </c>
      <c r="T47" s="65">
        <v>4</v>
      </c>
      <c r="U47" s="65">
        <v>4</v>
      </c>
      <c r="V47" s="67">
        <v>4</v>
      </c>
      <c r="W47" s="65">
        <v>4</v>
      </c>
      <c r="X47" s="65">
        <v>5</v>
      </c>
      <c r="Y47" s="68">
        <v>5</v>
      </c>
      <c r="Z47" s="69">
        <f t="shared" si="1"/>
        <v>3.1333333333333333</v>
      </c>
      <c r="AA47" s="94"/>
      <c r="AE47" s="182"/>
      <c r="AF47" s="186"/>
    </row>
    <row r="48" spans="1:32" ht="15" customHeight="1" x14ac:dyDescent="0.35">
      <c r="A48" s="61" t="s">
        <v>25</v>
      </c>
      <c r="B48" s="62" t="s">
        <v>260</v>
      </c>
      <c r="C48" s="62" t="s">
        <v>261</v>
      </c>
      <c r="D48" s="62" t="s">
        <v>262</v>
      </c>
      <c r="E48" s="63" t="s">
        <v>263</v>
      </c>
      <c r="F48" s="62" t="s">
        <v>60</v>
      </c>
      <c r="G48" s="62" t="s">
        <v>264</v>
      </c>
      <c r="H48" s="64">
        <v>2772000</v>
      </c>
      <c r="I48" s="64">
        <v>852000</v>
      </c>
      <c r="J48" s="62" t="s">
        <v>32</v>
      </c>
      <c r="K48" s="65">
        <v>1</v>
      </c>
      <c r="L48" s="66">
        <v>1</v>
      </c>
      <c r="M48" s="65">
        <v>2</v>
      </c>
      <c r="N48" s="65">
        <v>2</v>
      </c>
      <c r="O48" s="65">
        <v>3</v>
      </c>
      <c r="P48" s="65">
        <v>3</v>
      </c>
      <c r="Q48" s="65">
        <v>3</v>
      </c>
      <c r="R48" s="65">
        <v>3</v>
      </c>
      <c r="S48" s="65">
        <v>4</v>
      </c>
      <c r="T48" s="65">
        <v>4</v>
      </c>
      <c r="U48" s="65">
        <v>4</v>
      </c>
      <c r="V48" s="67">
        <v>4</v>
      </c>
      <c r="W48" s="65">
        <v>4</v>
      </c>
      <c r="X48" s="65">
        <v>4</v>
      </c>
      <c r="Y48" s="68">
        <v>5</v>
      </c>
      <c r="Z48" s="69">
        <f t="shared" si="1"/>
        <v>3.1333333333333333</v>
      </c>
      <c r="AA48" s="94"/>
      <c r="AE48" s="182"/>
      <c r="AF48" s="186"/>
    </row>
    <row r="49" spans="1:149" ht="15" customHeight="1" x14ac:dyDescent="0.35">
      <c r="A49" s="134" t="s">
        <v>25</v>
      </c>
      <c r="B49" s="135" t="s">
        <v>265</v>
      </c>
      <c r="C49" s="169" t="s">
        <v>266</v>
      </c>
      <c r="D49" s="135" t="s">
        <v>267</v>
      </c>
      <c r="E49" s="136" t="s">
        <v>268</v>
      </c>
      <c r="F49" s="135" t="s">
        <v>191</v>
      </c>
      <c r="G49" s="135" t="s">
        <v>269</v>
      </c>
      <c r="H49" s="137">
        <v>428000</v>
      </c>
      <c r="I49" s="137">
        <v>299600</v>
      </c>
      <c r="J49" s="135" t="s">
        <v>270</v>
      </c>
      <c r="K49" s="138">
        <v>1</v>
      </c>
      <c r="L49" s="139">
        <v>1</v>
      </c>
      <c r="M49" s="138">
        <v>1</v>
      </c>
      <c r="N49" s="138">
        <v>1</v>
      </c>
      <c r="O49" s="138">
        <v>2</v>
      </c>
      <c r="P49" s="138">
        <v>2</v>
      </c>
      <c r="Q49" s="138">
        <v>3</v>
      </c>
      <c r="R49" s="138">
        <v>3</v>
      </c>
      <c r="S49" s="138">
        <v>3</v>
      </c>
      <c r="T49" s="138">
        <v>3</v>
      </c>
      <c r="U49" s="138">
        <v>3</v>
      </c>
      <c r="V49" s="140">
        <v>3</v>
      </c>
      <c r="W49" s="138">
        <v>4</v>
      </c>
      <c r="X49" s="138">
        <v>4</v>
      </c>
      <c r="Y49" s="141">
        <v>5</v>
      </c>
      <c r="Z49" s="142">
        <f t="shared" si="1"/>
        <v>2.6</v>
      </c>
      <c r="AA49" s="121"/>
      <c r="AE49" s="182"/>
      <c r="AF49" s="186"/>
    </row>
    <row r="50" spans="1:149" ht="15" customHeight="1" x14ac:dyDescent="0.35">
      <c r="A50" s="180" t="s">
        <v>271</v>
      </c>
      <c r="B50" s="148"/>
      <c r="C50" s="170"/>
      <c r="D50" s="148"/>
      <c r="E50" s="149"/>
      <c r="F50" s="148"/>
      <c r="G50" s="148"/>
      <c r="H50" s="150"/>
      <c r="I50" s="150"/>
      <c r="J50" s="148"/>
      <c r="K50" s="151"/>
      <c r="L50" s="152"/>
      <c r="M50" s="151"/>
      <c r="N50" s="151"/>
      <c r="O50" s="151"/>
      <c r="P50" s="151"/>
      <c r="Q50" s="151"/>
      <c r="R50" s="151"/>
      <c r="S50" s="151"/>
      <c r="T50" s="151"/>
      <c r="U50" s="151"/>
      <c r="V50" s="153"/>
      <c r="W50" s="151"/>
      <c r="X50" s="151"/>
      <c r="Y50" s="152"/>
      <c r="Z50" s="154"/>
      <c r="AA50" s="188">
        <f>SUM(AA51:AA80)</f>
        <v>500000</v>
      </c>
      <c r="AE50" s="184"/>
      <c r="AF50" s="186"/>
    </row>
    <row r="51" spans="1:149" ht="15" customHeight="1" x14ac:dyDescent="0.35">
      <c r="A51" s="122" t="s">
        <v>271</v>
      </c>
      <c r="B51" s="123" t="s">
        <v>272</v>
      </c>
      <c r="C51" s="155" t="s">
        <v>273</v>
      </c>
      <c r="D51" s="124" t="s">
        <v>274</v>
      </c>
      <c r="E51" s="125" t="s">
        <v>275</v>
      </c>
      <c r="F51" s="123" t="s">
        <v>48</v>
      </c>
      <c r="G51" s="123" t="s">
        <v>276</v>
      </c>
      <c r="H51" s="126">
        <v>15180000</v>
      </c>
      <c r="I51" s="126">
        <v>1200000</v>
      </c>
      <c r="J51" s="123" t="s">
        <v>32</v>
      </c>
      <c r="K51" s="127">
        <v>5</v>
      </c>
      <c r="L51" s="128">
        <v>7</v>
      </c>
      <c r="M51" s="127">
        <v>7</v>
      </c>
      <c r="N51" s="127">
        <v>7</v>
      </c>
      <c r="O51" s="127">
        <v>8</v>
      </c>
      <c r="P51" s="127">
        <v>8</v>
      </c>
      <c r="Q51" s="127">
        <v>8</v>
      </c>
      <c r="R51" s="127">
        <v>8</v>
      </c>
      <c r="S51" s="127">
        <v>8</v>
      </c>
      <c r="T51" s="127">
        <v>8</v>
      </c>
      <c r="U51" s="127">
        <v>8</v>
      </c>
      <c r="V51" s="145">
        <v>8</v>
      </c>
      <c r="W51" s="127">
        <v>9</v>
      </c>
      <c r="X51" s="127">
        <v>9</v>
      </c>
      <c r="Y51" s="146">
        <v>10</v>
      </c>
      <c r="Z51" s="132">
        <f t="shared" si="1"/>
        <v>7.8666666666666663</v>
      </c>
      <c r="AA51" s="133">
        <v>500000</v>
      </c>
      <c r="AE51" s="182"/>
      <c r="AF51" s="186"/>
    </row>
    <row r="52" spans="1:149" ht="15" customHeight="1" x14ac:dyDescent="0.35">
      <c r="A52" s="61" t="s">
        <v>271</v>
      </c>
      <c r="B52" s="62" t="s">
        <v>277</v>
      </c>
      <c r="C52" s="62" t="s">
        <v>278</v>
      </c>
      <c r="D52" s="62" t="s">
        <v>279</v>
      </c>
      <c r="E52" s="63" t="s">
        <v>280</v>
      </c>
      <c r="F52" s="62" t="s">
        <v>30</v>
      </c>
      <c r="G52" s="62" t="s">
        <v>281</v>
      </c>
      <c r="H52" s="64">
        <v>722000</v>
      </c>
      <c r="I52" s="64">
        <v>190000</v>
      </c>
      <c r="J52" s="62" t="s">
        <v>32</v>
      </c>
      <c r="K52" s="65">
        <v>5</v>
      </c>
      <c r="L52" s="66">
        <v>5</v>
      </c>
      <c r="M52" s="65">
        <v>6</v>
      </c>
      <c r="N52" s="65">
        <v>6</v>
      </c>
      <c r="O52" s="65">
        <v>7</v>
      </c>
      <c r="P52" s="65">
        <v>7</v>
      </c>
      <c r="Q52" s="65">
        <v>7</v>
      </c>
      <c r="R52" s="65">
        <v>7</v>
      </c>
      <c r="S52" s="65">
        <v>7</v>
      </c>
      <c r="T52" s="65">
        <v>7</v>
      </c>
      <c r="U52" s="65">
        <v>8</v>
      </c>
      <c r="V52" s="67">
        <v>8</v>
      </c>
      <c r="W52" s="65">
        <v>8</v>
      </c>
      <c r="X52" s="65">
        <v>8</v>
      </c>
      <c r="Y52" s="68">
        <v>9</v>
      </c>
      <c r="Z52" s="69">
        <f t="shared" si="1"/>
        <v>7</v>
      </c>
      <c r="AA52" s="94"/>
      <c r="AE52" s="182"/>
      <c r="AF52" s="186"/>
    </row>
    <row r="53" spans="1:149" ht="15" customHeight="1" x14ac:dyDescent="0.35">
      <c r="A53" s="61" t="s">
        <v>271</v>
      </c>
      <c r="B53" s="62" t="s">
        <v>282</v>
      </c>
      <c r="C53" s="62" t="s">
        <v>283</v>
      </c>
      <c r="D53" s="62" t="s">
        <v>284</v>
      </c>
      <c r="E53" s="63" t="s">
        <v>285</v>
      </c>
      <c r="F53" s="62" t="s">
        <v>30</v>
      </c>
      <c r="G53" s="62" t="s">
        <v>286</v>
      </c>
      <c r="H53" s="64">
        <v>735000</v>
      </c>
      <c r="I53" s="64">
        <v>335000</v>
      </c>
      <c r="J53" s="62" t="s">
        <v>62</v>
      </c>
      <c r="K53" s="65">
        <v>3</v>
      </c>
      <c r="L53" s="66">
        <v>5</v>
      </c>
      <c r="M53" s="65">
        <v>5</v>
      </c>
      <c r="N53" s="65">
        <v>5</v>
      </c>
      <c r="O53" s="65">
        <v>6</v>
      </c>
      <c r="P53" s="65">
        <v>7</v>
      </c>
      <c r="Q53" s="65">
        <v>7</v>
      </c>
      <c r="R53" s="65">
        <v>7</v>
      </c>
      <c r="S53" s="65">
        <v>7</v>
      </c>
      <c r="T53" s="65">
        <v>7</v>
      </c>
      <c r="U53" s="65">
        <v>8</v>
      </c>
      <c r="V53" s="67">
        <v>8</v>
      </c>
      <c r="W53" s="65">
        <v>8</v>
      </c>
      <c r="X53" s="65">
        <v>8</v>
      </c>
      <c r="Y53" s="68">
        <v>9</v>
      </c>
      <c r="Z53" s="69">
        <f t="shared" si="1"/>
        <v>6.666666666666667</v>
      </c>
      <c r="AA53" s="110"/>
      <c r="AE53" s="183"/>
      <c r="AF53" s="186"/>
    </row>
    <row r="54" spans="1:149" ht="15" customHeight="1" x14ac:dyDescent="0.35">
      <c r="A54" s="61" t="s">
        <v>271</v>
      </c>
      <c r="B54" s="62" t="s">
        <v>287</v>
      </c>
      <c r="C54" s="62" t="s">
        <v>288</v>
      </c>
      <c r="D54" s="62" t="s">
        <v>289</v>
      </c>
      <c r="E54" s="63" t="s">
        <v>290</v>
      </c>
      <c r="F54" s="62" t="s">
        <v>30</v>
      </c>
      <c r="G54" s="62" t="s">
        <v>291</v>
      </c>
      <c r="H54" s="64">
        <v>409000</v>
      </c>
      <c r="I54" s="64">
        <v>269000</v>
      </c>
      <c r="J54" s="62" t="s">
        <v>32</v>
      </c>
      <c r="K54" s="65">
        <v>4</v>
      </c>
      <c r="L54" s="66">
        <v>5</v>
      </c>
      <c r="M54" s="65">
        <v>6</v>
      </c>
      <c r="N54" s="65">
        <v>6</v>
      </c>
      <c r="O54" s="65">
        <v>6</v>
      </c>
      <c r="P54" s="65">
        <v>7</v>
      </c>
      <c r="Q54" s="65">
        <v>7</v>
      </c>
      <c r="R54" s="65">
        <v>7</v>
      </c>
      <c r="S54" s="65">
        <v>7</v>
      </c>
      <c r="T54" s="65">
        <v>7</v>
      </c>
      <c r="U54" s="65">
        <v>7</v>
      </c>
      <c r="V54" s="67">
        <v>7</v>
      </c>
      <c r="W54" s="65">
        <v>8</v>
      </c>
      <c r="X54" s="65">
        <v>8</v>
      </c>
      <c r="Y54" s="68">
        <v>8</v>
      </c>
      <c r="Z54" s="69">
        <f t="shared" si="1"/>
        <v>6.666666666666667</v>
      </c>
      <c r="AA54" s="110"/>
      <c r="AE54" s="183"/>
      <c r="AF54" s="186"/>
    </row>
    <row r="55" spans="1:149" ht="15" customHeight="1" x14ac:dyDescent="0.35">
      <c r="A55" s="61" t="s">
        <v>271</v>
      </c>
      <c r="B55" s="62" t="s">
        <v>292</v>
      </c>
      <c r="C55" s="62" t="s">
        <v>293</v>
      </c>
      <c r="D55" s="62" t="s">
        <v>294</v>
      </c>
      <c r="E55" s="63" t="s">
        <v>295</v>
      </c>
      <c r="F55" s="62" t="s">
        <v>30</v>
      </c>
      <c r="G55" s="62" t="s">
        <v>296</v>
      </c>
      <c r="H55" s="64">
        <v>1253500</v>
      </c>
      <c r="I55" s="64">
        <v>318500</v>
      </c>
      <c r="J55" s="62" t="s">
        <v>32</v>
      </c>
      <c r="K55" s="65">
        <v>4</v>
      </c>
      <c r="L55" s="66">
        <v>5</v>
      </c>
      <c r="M55" s="65">
        <v>6</v>
      </c>
      <c r="N55" s="65">
        <v>6</v>
      </c>
      <c r="O55" s="65">
        <v>6</v>
      </c>
      <c r="P55" s="65">
        <v>6</v>
      </c>
      <c r="Q55" s="65">
        <v>7</v>
      </c>
      <c r="R55" s="65">
        <v>7</v>
      </c>
      <c r="S55" s="65">
        <v>7</v>
      </c>
      <c r="T55" s="65">
        <v>7</v>
      </c>
      <c r="U55" s="65">
        <v>7</v>
      </c>
      <c r="V55" s="67">
        <v>7</v>
      </c>
      <c r="W55" s="65">
        <v>8</v>
      </c>
      <c r="X55" s="65">
        <v>8</v>
      </c>
      <c r="Y55" s="68">
        <v>8</v>
      </c>
      <c r="Z55" s="69">
        <f t="shared" si="1"/>
        <v>6.6</v>
      </c>
      <c r="AA55" s="110"/>
      <c r="AE55" s="183"/>
      <c r="AF55" s="186"/>
    </row>
    <row r="56" spans="1:149" ht="15" customHeight="1" x14ac:dyDescent="0.35">
      <c r="A56" s="61" t="s">
        <v>271</v>
      </c>
      <c r="B56" s="62" t="s">
        <v>297</v>
      </c>
      <c r="C56" s="62" t="s">
        <v>298</v>
      </c>
      <c r="D56" s="62" t="s">
        <v>299</v>
      </c>
      <c r="E56" s="63" t="s">
        <v>300</v>
      </c>
      <c r="F56" s="62" t="s">
        <v>191</v>
      </c>
      <c r="G56" s="62" t="s">
        <v>301</v>
      </c>
      <c r="H56" s="64">
        <v>1204000</v>
      </c>
      <c r="I56" s="64">
        <v>277000</v>
      </c>
      <c r="J56" s="62" t="s">
        <v>73</v>
      </c>
      <c r="K56" s="65">
        <v>4</v>
      </c>
      <c r="L56" s="66">
        <v>5</v>
      </c>
      <c r="M56" s="65">
        <v>5</v>
      </c>
      <c r="N56" s="65">
        <v>5</v>
      </c>
      <c r="O56" s="65">
        <v>5</v>
      </c>
      <c r="P56" s="65">
        <v>6</v>
      </c>
      <c r="Q56" s="65">
        <v>6</v>
      </c>
      <c r="R56" s="65">
        <v>6</v>
      </c>
      <c r="S56" s="65">
        <v>7</v>
      </c>
      <c r="T56" s="65">
        <v>7</v>
      </c>
      <c r="U56" s="65">
        <v>8</v>
      </c>
      <c r="V56" s="67">
        <v>8</v>
      </c>
      <c r="W56" s="65">
        <v>8</v>
      </c>
      <c r="X56" s="65">
        <v>8</v>
      </c>
      <c r="Y56" s="68">
        <v>8</v>
      </c>
      <c r="Z56" s="69">
        <f t="shared" si="1"/>
        <v>6.4</v>
      </c>
      <c r="AA56" s="94"/>
      <c r="AE56" s="182"/>
      <c r="AF56" s="186"/>
    </row>
    <row r="57" spans="1:149" ht="15" customHeight="1" x14ac:dyDescent="0.35">
      <c r="A57" s="61" t="s">
        <v>271</v>
      </c>
      <c r="B57" s="62" t="s">
        <v>302</v>
      </c>
      <c r="C57" s="62" t="s">
        <v>303</v>
      </c>
      <c r="D57" s="62" t="s">
        <v>304</v>
      </c>
      <c r="E57" s="63" t="s">
        <v>305</v>
      </c>
      <c r="F57" s="62" t="s">
        <v>30</v>
      </c>
      <c r="G57" s="62" t="s">
        <v>306</v>
      </c>
      <c r="H57" s="64">
        <v>507500</v>
      </c>
      <c r="I57" s="64">
        <v>307000</v>
      </c>
      <c r="J57" s="62" t="s">
        <v>32</v>
      </c>
      <c r="K57" s="65">
        <v>3</v>
      </c>
      <c r="L57" s="66">
        <v>4</v>
      </c>
      <c r="M57" s="65">
        <v>5</v>
      </c>
      <c r="N57" s="65">
        <v>6</v>
      </c>
      <c r="O57" s="65">
        <v>6</v>
      </c>
      <c r="P57" s="65">
        <v>6</v>
      </c>
      <c r="Q57" s="65">
        <v>6</v>
      </c>
      <c r="R57" s="65">
        <v>6</v>
      </c>
      <c r="S57" s="65">
        <v>7</v>
      </c>
      <c r="T57" s="65">
        <v>7</v>
      </c>
      <c r="U57" s="65">
        <v>7</v>
      </c>
      <c r="V57" s="67">
        <v>8</v>
      </c>
      <c r="W57" s="65">
        <v>8</v>
      </c>
      <c r="X57" s="65">
        <v>8</v>
      </c>
      <c r="Y57" s="68">
        <v>9</v>
      </c>
      <c r="Z57" s="69">
        <f t="shared" si="1"/>
        <v>6.4</v>
      </c>
      <c r="AA57" s="94"/>
      <c r="AE57" s="182"/>
      <c r="AF57" s="186"/>
    </row>
    <row r="58" spans="1:149" s="14" customFormat="1" ht="15" customHeight="1" x14ac:dyDescent="0.35">
      <c r="A58" s="61" t="s">
        <v>271</v>
      </c>
      <c r="B58" s="62" t="s">
        <v>307</v>
      </c>
      <c r="C58" s="62" t="s">
        <v>308</v>
      </c>
      <c r="D58" s="62" t="s">
        <v>309</v>
      </c>
      <c r="E58" s="63" t="s">
        <v>310</v>
      </c>
      <c r="F58" s="62" t="s">
        <v>30</v>
      </c>
      <c r="G58" s="62" t="s">
        <v>311</v>
      </c>
      <c r="H58" s="64">
        <v>987000</v>
      </c>
      <c r="I58" s="64">
        <v>285000</v>
      </c>
      <c r="J58" s="62" t="s">
        <v>32</v>
      </c>
      <c r="K58" s="65">
        <v>3</v>
      </c>
      <c r="L58" s="66">
        <v>5</v>
      </c>
      <c r="M58" s="65">
        <v>5</v>
      </c>
      <c r="N58" s="65">
        <v>5</v>
      </c>
      <c r="O58" s="65">
        <v>6</v>
      </c>
      <c r="P58" s="65">
        <v>6</v>
      </c>
      <c r="Q58" s="65">
        <v>6</v>
      </c>
      <c r="R58" s="65">
        <v>6</v>
      </c>
      <c r="S58" s="65">
        <v>6</v>
      </c>
      <c r="T58" s="65">
        <v>7</v>
      </c>
      <c r="U58" s="65">
        <v>7</v>
      </c>
      <c r="V58" s="67">
        <v>7</v>
      </c>
      <c r="W58" s="65">
        <v>7</v>
      </c>
      <c r="X58" s="65">
        <v>7</v>
      </c>
      <c r="Y58" s="68">
        <v>7</v>
      </c>
      <c r="Z58" s="69">
        <f t="shared" si="1"/>
        <v>6</v>
      </c>
      <c r="AA58" s="94"/>
      <c r="AB58"/>
      <c r="AC58"/>
      <c r="AD58"/>
      <c r="AE58" s="182"/>
      <c r="AF58" s="186"/>
      <c r="AG58"/>
      <c r="AH58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</row>
    <row r="59" spans="1:149" ht="15" customHeight="1" x14ac:dyDescent="0.35">
      <c r="A59" s="61" t="s">
        <v>271</v>
      </c>
      <c r="B59" s="62" t="s">
        <v>312</v>
      </c>
      <c r="C59" s="71" t="s">
        <v>313</v>
      </c>
      <c r="D59" s="62" t="s">
        <v>314</v>
      </c>
      <c r="E59" s="63" t="s">
        <v>315</v>
      </c>
      <c r="F59" s="62" t="s">
        <v>30</v>
      </c>
      <c r="G59" s="62" t="s">
        <v>316</v>
      </c>
      <c r="H59" s="64">
        <v>464000</v>
      </c>
      <c r="I59" s="64">
        <v>192000</v>
      </c>
      <c r="J59" s="62" t="s">
        <v>73</v>
      </c>
      <c r="K59" s="65">
        <v>3</v>
      </c>
      <c r="L59" s="66">
        <v>5</v>
      </c>
      <c r="M59" s="65">
        <v>5</v>
      </c>
      <c r="N59" s="65">
        <v>5</v>
      </c>
      <c r="O59" s="65">
        <v>6</v>
      </c>
      <c r="P59" s="65">
        <v>6</v>
      </c>
      <c r="Q59" s="65">
        <v>6</v>
      </c>
      <c r="R59" s="65">
        <v>6</v>
      </c>
      <c r="S59" s="65">
        <v>6</v>
      </c>
      <c r="T59" s="65">
        <v>6</v>
      </c>
      <c r="U59" s="65">
        <v>6</v>
      </c>
      <c r="V59" s="67">
        <v>6</v>
      </c>
      <c r="W59" s="65">
        <v>7</v>
      </c>
      <c r="X59" s="65">
        <v>8</v>
      </c>
      <c r="Y59" s="68">
        <v>8</v>
      </c>
      <c r="Z59" s="69">
        <f t="shared" si="1"/>
        <v>5.9333333333333336</v>
      </c>
      <c r="AA59" s="94"/>
      <c r="AE59" s="182"/>
      <c r="AF59" s="186"/>
    </row>
    <row r="60" spans="1:149" ht="15" customHeight="1" x14ac:dyDescent="0.35">
      <c r="A60" s="61" t="s">
        <v>271</v>
      </c>
      <c r="B60" s="62" t="s">
        <v>317</v>
      </c>
      <c r="C60" s="62" t="s">
        <v>318</v>
      </c>
      <c r="D60" s="62" t="s">
        <v>319</v>
      </c>
      <c r="E60" s="63" t="s">
        <v>320</v>
      </c>
      <c r="F60" s="62" t="s">
        <v>30</v>
      </c>
      <c r="G60" s="62" t="s">
        <v>321</v>
      </c>
      <c r="H60" s="64">
        <v>137000</v>
      </c>
      <c r="I60" s="64">
        <v>55000</v>
      </c>
      <c r="J60" s="62" t="s">
        <v>32</v>
      </c>
      <c r="K60" s="65">
        <v>4</v>
      </c>
      <c r="L60" s="66">
        <v>5</v>
      </c>
      <c r="M60" s="65">
        <v>5</v>
      </c>
      <c r="N60" s="65">
        <v>5</v>
      </c>
      <c r="O60" s="65">
        <v>6</v>
      </c>
      <c r="P60" s="65">
        <v>6</v>
      </c>
      <c r="Q60" s="65">
        <v>6</v>
      </c>
      <c r="R60" s="65">
        <v>6</v>
      </c>
      <c r="S60" s="65">
        <v>6</v>
      </c>
      <c r="T60" s="65">
        <v>6</v>
      </c>
      <c r="U60" s="65">
        <v>6</v>
      </c>
      <c r="V60" s="67">
        <v>6</v>
      </c>
      <c r="W60" s="65">
        <v>7</v>
      </c>
      <c r="X60" s="65">
        <v>7</v>
      </c>
      <c r="Y60" s="68">
        <v>7</v>
      </c>
      <c r="Z60" s="69">
        <f t="shared" si="1"/>
        <v>5.8666666666666663</v>
      </c>
      <c r="AA60" s="94"/>
      <c r="AE60" s="182"/>
      <c r="AF60" s="186"/>
    </row>
    <row r="61" spans="1:149" ht="15" customHeight="1" x14ac:dyDescent="0.35">
      <c r="A61" s="61" t="s">
        <v>271</v>
      </c>
      <c r="B61" s="62" t="s">
        <v>322</v>
      </c>
      <c r="C61" s="62" t="s">
        <v>323</v>
      </c>
      <c r="D61" s="62" t="s">
        <v>324</v>
      </c>
      <c r="E61" s="63" t="s">
        <v>325</v>
      </c>
      <c r="F61" s="62" t="s">
        <v>48</v>
      </c>
      <c r="G61" s="62" t="s">
        <v>326</v>
      </c>
      <c r="H61" s="64">
        <v>1322000</v>
      </c>
      <c r="I61" s="64">
        <v>890000</v>
      </c>
      <c r="J61" s="62" t="s">
        <v>136</v>
      </c>
      <c r="K61" s="65">
        <v>4</v>
      </c>
      <c r="L61" s="66">
        <v>4</v>
      </c>
      <c r="M61" s="65">
        <v>5</v>
      </c>
      <c r="N61" s="65">
        <v>5</v>
      </c>
      <c r="O61" s="65">
        <v>5</v>
      </c>
      <c r="P61" s="65">
        <v>5</v>
      </c>
      <c r="Q61" s="65">
        <v>5</v>
      </c>
      <c r="R61" s="65">
        <v>5</v>
      </c>
      <c r="S61" s="65">
        <v>5</v>
      </c>
      <c r="T61" s="65">
        <v>6</v>
      </c>
      <c r="U61" s="65">
        <v>6</v>
      </c>
      <c r="V61" s="67">
        <v>7</v>
      </c>
      <c r="W61" s="65">
        <v>8</v>
      </c>
      <c r="X61" s="65">
        <v>8</v>
      </c>
      <c r="Y61" s="68">
        <v>9</v>
      </c>
      <c r="Z61" s="69">
        <f>AVERAGE(K61:Y61)</f>
        <v>5.8</v>
      </c>
      <c r="AA61" s="94"/>
      <c r="AE61" s="182"/>
      <c r="AF61" s="186"/>
    </row>
    <row r="62" spans="1:149" ht="15" customHeight="1" x14ac:dyDescent="0.35">
      <c r="A62" s="61" t="s">
        <v>271</v>
      </c>
      <c r="B62" s="62" t="s">
        <v>327</v>
      </c>
      <c r="C62" s="62" t="s">
        <v>328</v>
      </c>
      <c r="D62" s="62" t="s">
        <v>329</v>
      </c>
      <c r="E62" s="63" t="s">
        <v>330</v>
      </c>
      <c r="F62" s="62" t="s">
        <v>331</v>
      </c>
      <c r="G62" s="62" t="s">
        <v>332</v>
      </c>
      <c r="H62" s="64">
        <v>1337000</v>
      </c>
      <c r="I62" s="64">
        <v>300000</v>
      </c>
      <c r="J62" s="62" t="s">
        <v>73</v>
      </c>
      <c r="K62" s="65">
        <v>4</v>
      </c>
      <c r="L62" s="66">
        <v>4</v>
      </c>
      <c r="M62" s="65">
        <v>4</v>
      </c>
      <c r="N62" s="65">
        <v>4</v>
      </c>
      <c r="O62" s="65">
        <v>5</v>
      </c>
      <c r="P62" s="65">
        <v>5</v>
      </c>
      <c r="Q62" s="65">
        <v>5</v>
      </c>
      <c r="R62" s="65">
        <v>6</v>
      </c>
      <c r="S62" s="65">
        <v>6</v>
      </c>
      <c r="T62" s="65">
        <v>6</v>
      </c>
      <c r="U62" s="65">
        <v>6</v>
      </c>
      <c r="V62" s="67">
        <v>7</v>
      </c>
      <c r="W62" s="65">
        <v>7</v>
      </c>
      <c r="X62" s="65">
        <v>8</v>
      </c>
      <c r="Y62" s="68">
        <v>9</v>
      </c>
      <c r="Z62" s="69">
        <f t="shared" si="1"/>
        <v>5.7333333333333334</v>
      </c>
      <c r="AA62" s="94"/>
      <c r="AE62" s="182"/>
      <c r="AF62" s="186"/>
    </row>
    <row r="63" spans="1:149" ht="15" customHeight="1" x14ac:dyDescent="0.35">
      <c r="A63" s="61" t="s">
        <v>271</v>
      </c>
      <c r="B63" s="62" t="s">
        <v>333</v>
      </c>
      <c r="C63" s="62" t="s">
        <v>334</v>
      </c>
      <c r="D63" s="62" t="s">
        <v>335</v>
      </c>
      <c r="E63" s="63" t="s">
        <v>336</v>
      </c>
      <c r="F63" s="62" t="s">
        <v>191</v>
      </c>
      <c r="G63" s="62" t="s">
        <v>337</v>
      </c>
      <c r="H63" s="64">
        <v>810380</v>
      </c>
      <c r="I63" s="64">
        <v>200000</v>
      </c>
      <c r="J63" s="62" t="s">
        <v>136</v>
      </c>
      <c r="K63" s="65">
        <v>3</v>
      </c>
      <c r="L63" s="66">
        <v>4</v>
      </c>
      <c r="M63" s="65">
        <v>4</v>
      </c>
      <c r="N63" s="65">
        <v>4</v>
      </c>
      <c r="O63" s="65">
        <v>4</v>
      </c>
      <c r="P63" s="65">
        <v>5</v>
      </c>
      <c r="Q63" s="65">
        <v>5</v>
      </c>
      <c r="R63" s="65">
        <v>6</v>
      </c>
      <c r="S63" s="65">
        <v>6</v>
      </c>
      <c r="T63" s="65">
        <v>6</v>
      </c>
      <c r="U63" s="65">
        <v>6</v>
      </c>
      <c r="V63" s="67">
        <v>7</v>
      </c>
      <c r="W63" s="65">
        <v>7</v>
      </c>
      <c r="X63" s="65">
        <v>7</v>
      </c>
      <c r="Y63" s="68">
        <v>10</v>
      </c>
      <c r="Z63" s="69">
        <f t="shared" si="1"/>
        <v>5.6</v>
      </c>
      <c r="AA63" s="94"/>
      <c r="AE63" s="182"/>
      <c r="AF63" s="186"/>
    </row>
    <row r="64" spans="1:149" ht="15" customHeight="1" x14ac:dyDescent="0.35">
      <c r="A64" s="61" t="s">
        <v>271</v>
      </c>
      <c r="B64" s="62" t="s">
        <v>338</v>
      </c>
      <c r="C64" s="62" t="s">
        <v>339</v>
      </c>
      <c r="D64" s="62" t="s">
        <v>335</v>
      </c>
      <c r="E64" s="63" t="s">
        <v>340</v>
      </c>
      <c r="F64" s="62" t="s">
        <v>191</v>
      </c>
      <c r="G64" s="62" t="s">
        <v>337</v>
      </c>
      <c r="H64" s="64">
        <v>1145050</v>
      </c>
      <c r="I64" s="64">
        <v>250000</v>
      </c>
      <c r="J64" s="62" t="s">
        <v>136</v>
      </c>
      <c r="K64" s="65">
        <v>3</v>
      </c>
      <c r="L64" s="66">
        <v>4</v>
      </c>
      <c r="M64" s="65">
        <v>4</v>
      </c>
      <c r="N64" s="65">
        <v>4</v>
      </c>
      <c r="O64" s="65">
        <v>4</v>
      </c>
      <c r="P64" s="65">
        <v>5</v>
      </c>
      <c r="Q64" s="65">
        <v>5</v>
      </c>
      <c r="R64" s="65">
        <v>6</v>
      </c>
      <c r="S64" s="65">
        <v>6</v>
      </c>
      <c r="T64" s="65">
        <v>6</v>
      </c>
      <c r="U64" s="65">
        <v>6</v>
      </c>
      <c r="V64" s="67">
        <v>7</v>
      </c>
      <c r="W64" s="65">
        <v>7</v>
      </c>
      <c r="X64" s="65">
        <v>7</v>
      </c>
      <c r="Y64" s="68">
        <v>9</v>
      </c>
      <c r="Z64" s="69">
        <f t="shared" si="1"/>
        <v>5.5333333333333332</v>
      </c>
      <c r="AA64" s="94"/>
      <c r="AE64" s="182"/>
      <c r="AF64" s="186"/>
    </row>
    <row r="65" spans="1:32" ht="15" customHeight="1" x14ac:dyDescent="0.35">
      <c r="A65" s="61" t="s">
        <v>271</v>
      </c>
      <c r="B65" s="62" t="s">
        <v>341</v>
      </c>
      <c r="C65" s="62" t="s">
        <v>342</v>
      </c>
      <c r="D65" s="62" t="s">
        <v>343</v>
      </c>
      <c r="E65" s="63" t="s">
        <v>344</v>
      </c>
      <c r="F65" s="62" t="s">
        <v>30</v>
      </c>
      <c r="G65" s="62" t="s">
        <v>345</v>
      </c>
      <c r="H65" s="64">
        <v>803840</v>
      </c>
      <c r="I65" s="64">
        <v>301840</v>
      </c>
      <c r="J65" s="62" t="s">
        <v>32</v>
      </c>
      <c r="K65" s="65">
        <v>3</v>
      </c>
      <c r="L65" s="66">
        <v>4</v>
      </c>
      <c r="M65" s="65">
        <v>4</v>
      </c>
      <c r="N65" s="65">
        <v>5</v>
      </c>
      <c r="O65" s="65">
        <v>5</v>
      </c>
      <c r="P65" s="65">
        <v>5</v>
      </c>
      <c r="Q65" s="65">
        <v>5</v>
      </c>
      <c r="R65" s="65">
        <v>6</v>
      </c>
      <c r="S65" s="65">
        <v>6</v>
      </c>
      <c r="T65" s="65">
        <v>6</v>
      </c>
      <c r="U65" s="65">
        <v>6</v>
      </c>
      <c r="V65" s="67">
        <v>6</v>
      </c>
      <c r="W65" s="65">
        <v>6</v>
      </c>
      <c r="X65" s="65">
        <v>7</v>
      </c>
      <c r="Y65" s="68">
        <v>7</v>
      </c>
      <c r="Z65" s="69">
        <f t="shared" si="1"/>
        <v>5.4</v>
      </c>
      <c r="AA65" s="94"/>
      <c r="AE65" s="182"/>
      <c r="AF65" s="186"/>
    </row>
    <row r="66" spans="1:32" ht="15" customHeight="1" x14ac:dyDescent="0.35">
      <c r="A66" s="61" t="s">
        <v>271</v>
      </c>
      <c r="B66" s="62" t="s">
        <v>346</v>
      </c>
      <c r="C66" s="62" t="s">
        <v>347</v>
      </c>
      <c r="D66" s="62" t="s">
        <v>348</v>
      </c>
      <c r="E66" s="63" t="s">
        <v>349</v>
      </c>
      <c r="F66" s="62" t="s">
        <v>30</v>
      </c>
      <c r="G66" s="62" t="s">
        <v>350</v>
      </c>
      <c r="H66" s="64">
        <v>819000</v>
      </c>
      <c r="I66" s="64">
        <v>459000</v>
      </c>
      <c r="J66" s="62" t="s">
        <v>73</v>
      </c>
      <c r="K66" s="65">
        <v>3</v>
      </c>
      <c r="L66" s="66">
        <v>4</v>
      </c>
      <c r="M66" s="65">
        <v>4</v>
      </c>
      <c r="N66" s="65">
        <v>4</v>
      </c>
      <c r="O66" s="65">
        <v>5</v>
      </c>
      <c r="P66" s="65">
        <v>5</v>
      </c>
      <c r="Q66" s="65">
        <v>5</v>
      </c>
      <c r="R66" s="65">
        <v>5</v>
      </c>
      <c r="S66" s="65">
        <v>5</v>
      </c>
      <c r="T66" s="65">
        <v>6</v>
      </c>
      <c r="U66" s="65">
        <v>6</v>
      </c>
      <c r="V66" s="67">
        <v>6</v>
      </c>
      <c r="W66" s="65">
        <v>7</v>
      </c>
      <c r="X66" s="65">
        <v>7</v>
      </c>
      <c r="Y66" s="68">
        <v>7</v>
      </c>
      <c r="Z66" s="69">
        <f t="shared" si="1"/>
        <v>5.2666666666666666</v>
      </c>
      <c r="AA66" s="94"/>
      <c r="AE66" s="182"/>
      <c r="AF66" s="186"/>
    </row>
    <row r="67" spans="1:32" ht="15" customHeight="1" x14ac:dyDescent="0.35">
      <c r="A67" s="61" t="s">
        <v>271</v>
      </c>
      <c r="B67" s="62" t="s">
        <v>351</v>
      </c>
      <c r="C67" s="62" t="s">
        <v>352</v>
      </c>
      <c r="D67" s="62" t="s">
        <v>353</v>
      </c>
      <c r="E67" s="63" t="s">
        <v>354</v>
      </c>
      <c r="F67" s="62" t="s">
        <v>30</v>
      </c>
      <c r="G67" s="62" t="s">
        <v>355</v>
      </c>
      <c r="H67" s="64">
        <v>885500</v>
      </c>
      <c r="I67" s="64">
        <v>405000</v>
      </c>
      <c r="J67" s="62" t="s">
        <v>32</v>
      </c>
      <c r="K67" s="65">
        <v>4</v>
      </c>
      <c r="L67" s="66">
        <v>4</v>
      </c>
      <c r="M67" s="65">
        <v>4</v>
      </c>
      <c r="N67" s="65">
        <v>4</v>
      </c>
      <c r="O67" s="65">
        <v>4</v>
      </c>
      <c r="P67" s="65">
        <v>5</v>
      </c>
      <c r="Q67" s="65">
        <v>5</v>
      </c>
      <c r="R67" s="65">
        <v>5</v>
      </c>
      <c r="S67" s="65">
        <v>5</v>
      </c>
      <c r="T67" s="65">
        <v>5</v>
      </c>
      <c r="U67" s="65">
        <v>6</v>
      </c>
      <c r="V67" s="67">
        <v>6</v>
      </c>
      <c r="W67" s="65">
        <v>7</v>
      </c>
      <c r="X67" s="65">
        <v>7</v>
      </c>
      <c r="Y67" s="68">
        <v>8</v>
      </c>
      <c r="Z67" s="69">
        <f t="shared" si="1"/>
        <v>5.2666666666666666</v>
      </c>
      <c r="AA67" s="94"/>
      <c r="AE67" s="182"/>
      <c r="AF67" s="186"/>
    </row>
    <row r="68" spans="1:32" ht="15" customHeight="1" x14ac:dyDescent="0.35">
      <c r="A68" s="61" t="s">
        <v>271</v>
      </c>
      <c r="B68" s="62" t="s">
        <v>356</v>
      </c>
      <c r="C68" s="62" t="s">
        <v>357</v>
      </c>
      <c r="D68" s="62" t="s">
        <v>358</v>
      </c>
      <c r="E68" s="63" t="s">
        <v>359</v>
      </c>
      <c r="F68" s="62" t="s">
        <v>30</v>
      </c>
      <c r="G68" s="62" t="s">
        <v>360</v>
      </c>
      <c r="H68" s="64">
        <v>385000</v>
      </c>
      <c r="I68" s="64">
        <v>130000</v>
      </c>
      <c r="J68" s="62" t="s">
        <v>32</v>
      </c>
      <c r="K68" s="70"/>
      <c r="L68" s="65">
        <v>4</v>
      </c>
      <c r="M68" s="66">
        <v>4</v>
      </c>
      <c r="N68" s="65">
        <v>4</v>
      </c>
      <c r="O68" s="65">
        <v>5</v>
      </c>
      <c r="P68" s="65">
        <v>5</v>
      </c>
      <c r="Q68" s="65">
        <v>5</v>
      </c>
      <c r="R68" s="65">
        <v>5</v>
      </c>
      <c r="S68" s="65">
        <v>5</v>
      </c>
      <c r="T68" s="65">
        <v>5</v>
      </c>
      <c r="U68" s="65">
        <v>6</v>
      </c>
      <c r="V68" s="65">
        <v>6</v>
      </c>
      <c r="W68" s="67">
        <v>6</v>
      </c>
      <c r="X68" s="65">
        <v>6</v>
      </c>
      <c r="Y68" s="65">
        <v>7</v>
      </c>
      <c r="Z68" s="69">
        <f t="shared" ref="Z68:Z101" si="2">AVERAGE(K68:Y68)</f>
        <v>5.2142857142857144</v>
      </c>
      <c r="AA68" s="94"/>
      <c r="AE68" s="182"/>
      <c r="AF68" s="186"/>
    </row>
    <row r="69" spans="1:32" ht="15" customHeight="1" x14ac:dyDescent="0.35">
      <c r="A69" s="61" t="s">
        <v>271</v>
      </c>
      <c r="B69" s="62" t="s">
        <v>361</v>
      </c>
      <c r="C69" s="62" t="s">
        <v>362</v>
      </c>
      <c r="D69" s="62" t="s">
        <v>363</v>
      </c>
      <c r="E69" s="63" t="s">
        <v>364</v>
      </c>
      <c r="F69" s="62" t="s">
        <v>331</v>
      </c>
      <c r="G69" s="62" t="s">
        <v>365</v>
      </c>
      <c r="H69" s="64">
        <v>1105000</v>
      </c>
      <c r="I69" s="64">
        <v>371800</v>
      </c>
      <c r="J69" s="62" t="s">
        <v>32</v>
      </c>
      <c r="K69" s="65">
        <v>3</v>
      </c>
      <c r="L69" s="66">
        <v>4</v>
      </c>
      <c r="M69" s="65">
        <v>5</v>
      </c>
      <c r="N69" s="65">
        <v>5</v>
      </c>
      <c r="O69" s="65">
        <v>5</v>
      </c>
      <c r="P69" s="65">
        <v>5</v>
      </c>
      <c r="Q69" s="65">
        <v>5</v>
      </c>
      <c r="R69" s="65">
        <v>5</v>
      </c>
      <c r="S69" s="65">
        <v>5</v>
      </c>
      <c r="T69" s="65">
        <v>5</v>
      </c>
      <c r="U69" s="65">
        <v>6</v>
      </c>
      <c r="V69" s="67">
        <v>6</v>
      </c>
      <c r="W69" s="65">
        <v>6</v>
      </c>
      <c r="X69" s="65">
        <v>6</v>
      </c>
      <c r="Y69" s="68">
        <v>7</v>
      </c>
      <c r="Z69" s="69">
        <f t="shared" si="2"/>
        <v>5.2</v>
      </c>
      <c r="AA69" s="94"/>
      <c r="AE69" s="182"/>
      <c r="AF69" s="186"/>
    </row>
    <row r="70" spans="1:32" ht="15" customHeight="1" x14ac:dyDescent="0.35">
      <c r="A70" s="61" t="s">
        <v>271</v>
      </c>
      <c r="B70" s="62" t="s">
        <v>366</v>
      </c>
      <c r="C70" s="62" t="s">
        <v>367</v>
      </c>
      <c r="D70" s="62" t="s">
        <v>368</v>
      </c>
      <c r="E70" s="63" t="s">
        <v>369</v>
      </c>
      <c r="F70" s="62" t="s">
        <v>331</v>
      </c>
      <c r="G70" s="62" t="s">
        <v>370</v>
      </c>
      <c r="H70" s="64">
        <v>369000</v>
      </c>
      <c r="I70" s="64">
        <v>94000</v>
      </c>
      <c r="J70" s="62" t="s">
        <v>32</v>
      </c>
      <c r="K70" s="65">
        <v>3</v>
      </c>
      <c r="L70" s="66">
        <v>4</v>
      </c>
      <c r="M70" s="65">
        <v>4</v>
      </c>
      <c r="N70" s="65">
        <v>4</v>
      </c>
      <c r="O70" s="65">
        <v>5</v>
      </c>
      <c r="P70" s="65">
        <v>5</v>
      </c>
      <c r="Q70" s="65">
        <v>5</v>
      </c>
      <c r="R70" s="65">
        <v>5</v>
      </c>
      <c r="S70" s="65">
        <v>5</v>
      </c>
      <c r="T70" s="65">
        <v>6</v>
      </c>
      <c r="U70" s="65">
        <v>6</v>
      </c>
      <c r="V70" s="67">
        <v>6</v>
      </c>
      <c r="W70" s="65">
        <v>6</v>
      </c>
      <c r="X70" s="65">
        <v>6</v>
      </c>
      <c r="Y70" s="68">
        <v>7</v>
      </c>
      <c r="Z70" s="69">
        <f t="shared" si="2"/>
        <v>5.1333333333333337</v>
      </c>
      <c r="AA70" s="94"/>
      <c r="AE70" s="182"/>
      <c r="AF70" s="186"/>
    </row>
    <row r="71" spans="1:32" ht="15" customHeight="1" x14ac:dyDescent="0.35">
      <c r="A71" s="61" t="s">
        <v>271</v>
      </c>
      <c r="B71" s="62" t="s">
        <v>371</v>
      </c>
      <c r="C71" s="62" t="s">
        <v>372</v>
      </c>
      <c r="D71" s="62" t="s">
        <v>373</v>
      </c>
      <c r="E71" s="63" t="s">
        <v>374</v>
      </c>
      <c r="F71" s="62" t="s">
        <v>30</v>
      </c>
      <c r="G71" s="62" t="s">
        <v>375</v>
      </c>
      <c r="H71" s="64">
        <v>465000</v>
      </c>
      <c r="I71" s="64">
        <v>170000</v>
      </c>
      <c r="J71" s="81" t="s">
        <v>32</v>
      </c>
      <c r="K71" s="65">
        <v>3</v>
      </c>
      <c r="L71" s="66">
        <v>3</v>
      </c>
      <c r="M71" s="65">
        <v>4</v>
      </c>
      <c r="N71" s="65">
        <v>4</v>
      </c>
      <c r="O71" s="65">
        <v>5</v>
      </c>
      <c r="P71" s="65">
        <v>5</v>
      </c>
      <c r="Q71" s="65">
        <v>5</v>
      </c>
      <c r="R71" s="65">
        <v>5</v>
      </c>
      <c r="S71" s="65">
        <v>5</v>
      </c>
      <c r="T71" s="65">
        <v>5</v>
      </c>
      <c r="U71" s="65">
        <v>5</v>
      </c>
      <c r="V71" s="67">
        <v>6</v>
      </c>
      <c r="W71" s="65">
        <v>6</v>
      </c>
      <c r="X71" s="65">
        <v>6</v>
      </c>
      <c r="Y71" s="82">
        <v>6</v>
      </c>
      <c r="Z71" s="69">
        <f t="shared" si="2"/>
        <v>4.8666666666666663</v>
      </c>
      <c r="AA71" s="94"/>
      <c r="AE71" s="182"/>
      <c r="AF71" s="186"/>
    </row>
    <row r="72" spans="1:32" ht="15" customHeight="1" x14ac:dyDescent="0.35">
      <c r="A72" s="61" t="s">
        <v>271</v>
      </c>
      <c r="B72" s="62" t="s">
        <v>376</v>
      </c>
      <c r="C72" s="62" t="s">
        <v>377</v>
      </c>
      <c r="D72" s="62" t="s">
        <v>358</v>
      </c>
      <c r="E72" s="63" t="s">
        <v>378</v>
      </c>
      <c r="F72" s="62" t="s">
        <v>30</v>
      </c>
      <c r="G72" s="62" t="s">
        <v>360</v>
      </c>
      <c r="H72" s="64">
        <v>334900</v>
      </c>
      <c r="I72" s="64">
        <v>110000</v>
      </c>
      <c r="J72" s="62" t="s">
        <v>32</v>
      </c>
      <c r="K72" s="65">
        <v>3</v>
      </c>
      <c r="L72" s="66">
        <v>4</v>
      </c>
      <c r="M72" s="65">
        <v>4</v>
      </c>
      <c r="N72" s="65">
        <v>4</v>
      </c>
      <c r="O72" s="65">
        <v>4</v>
      </c>
      <c r="P72" s="65">
        <v>5</v>
      </c>
      <c r="Q72" s="65">
        <v>5</v>
      </c>
      <c r="R72" s="65">
        <v>5</v>
      </c>
      <c r="S72" s="65">
        <v>5</v>
      </c>
      <c r="T72" s="65">
        <v>5</v>
      </c>
      <c r="U72" s="65">
        <v>5</v>
      </c>
      <c r="V72" s="67">
        <v>5</v>
      </c>
      <c r="W72" s="65">
        <v>6</v>
      </c>
      <c r="X72" s="65">
        <v>6</v>
      </c>
      <c r="Y72" s="68">
        <v>6</v>
      </c>
      <c r="Z72" s="69">
        <f t="shared" si="2"/>
        <v>4.8</v>
      </c>
      <c r="AA72" s="94"/>
      <c r="AE72" s="182"/>
      <c r="AF72" s="186"/>
    </row>
    <row r="73" spans="1:32" ht="15" customHeight="1" x14ac:dyDescent="0.35">
      <c r="A73" s="61" t="s">
        <v>271</v>
      </c>
      <c r="B73" s="62" t="s">
        <v>379</v>
      </c>
      <c r="C73" s="62" t="s">
        <v>380</v>
      </c>
      <c r="D73" s="62" t="s">
        <v>381</v>
      </c>
      <c r="E73" s="63" t="s">
        <v>382</v>
      </c>
      <c r="F73" s="62" t="s">
        <v>30</v>
      </c>
      <c r="G73" s="62" t="s">
        <v>383</v>
      </c>
      <c r="H73" s="64">
        <v>359000</v>
      </c>
      <c r="I73" s="64">
        <v>245000</v>
      </c>
      <c r="J73" s="62" t="s">
        <v>32</v>
      </c>
      <c r="K73" s="65">
        <v>3</v>
      </c>
      <c r="L73" s="66">
        <v>4</v>
      </c>
      <c r="M73" s="65">
        <v>4</v>
      </c>
      <c r="N73" s="65">
        <v>4</v>
      </c>
      <c r="O73" s="65">
        <v>4</v>
      </c>
      <c r="P73" s="65">
        <v>4</v>
      </c>
      <c r="Q73" s="65">
        <v>4</v>
      </c>
      <c r="R73" s="65">
        <v>5</v>
      </c>
      <c r="S73" s="65">
        <v>5</v>
      </c>
      <c r="T73" s="65">
        <v>5</v>
      </c>
      <c r="U73" s="65">
        <v>5</v>
      </c>
      <c r="V73" s="67">
        <v>5</v>
      </c>
      <c r="W73" s="65">
        <v>5</v>
      </c>
      <c r="X73" s="65">
        <v>6</v>
      </c>
      <c r="Y73" s="68">
        <v>7</v>
      </c>
      <c r="Z73" s="69">
        <f t="shared" si="2"/>
        <v>4.666666666666667</v>
      </c>
      <c r="AA73" s="94"/>
      <c r="AE73" s="182"/>
      <c r="AF73" s="186"/>
    </row>
    <row r="74" spans="1:32" ht="15" customHeight="1" x14ac:dyDescent="0.35">
      <c r="A74" s="61" t="s">
        <v>271</v>
      </c>
      <c r="B74" s="62" t="s">
        <v>384</v>
      </c>
      <c r="C74" s="62" t="s">
        <v>385</v>
      </c>
      <c r="D74" s="62" t="s">
        <v>386</v>
      </c>
      <c r="E74" s="63" t="s">
        <v>387</v>
      </c>
      <c r="F74" s="62" t="s">
        <v>331</v>
      </c>
      <c r="G74" s="62" t="s">
        <v>388</v>
      </c>
      <c r="H74" s="64">
        <v>115000</v>
      </c>
      <c r="I74" s="64">
        <v>55000</v>
      </c>
      <c r="J74" s="62" t="s">
        <v>32</v>
      </c>
      <c r="K74" s="65">
        <v>1</v>
      </c>
      <c r="L74" s="66">
        <v>2</v>
      </c>
      <c r="M74" s="65">
        <v>4</v>
      </c>
      <c r="N74" s="65">
        <v>4</v>
      </c>
      <c r="O74" s="65">
        <v>4</v>
      </c>
      <c r="P74" s="65">
        <v>4</v>
      </c>
      <c r="Q74" s="65">
        <v>5</v>
      </c>
      <c r="R74" s="65">
        <v>5</v>
      </c>
      <c r="S74" s="65">
        <v>5</v>
      </c>
      <c r="T74" s="65">
        <v>5</v>
      </c>
      <c r="U74" s="65">
        <v>5</v>
      </c>
      <c r="V74" s="67">
        <v>5</v>
      </c>
      <c r="W74" s="65">
        <v>6</v>
      </c>
      <c r="X74" s="65">
        <v>6</v>
      </c>
      <c r="Y74" s="68">
        <v>8</v>
      </c>
      <c r="Z74" s="69">
        <f t="shared" si="2"/>
        <v>4.5999999999999996</v>
      </c>
      <c r="AA74" s="94"/>
      <c r="AE74" s="182"/>
      <c r="AF74" s="186"/>
    </row>
    <row r="75" spans="1:32" ht="15" customHeight="1" x14ac:dyDescent="0.35">
      <c r="A75" s="61" t="s">
        <v>271</v>
      </c>
      <c r="B75" s="62" t="s">
        <v>389</v>
      </c>
      <c r="C75" s="62" t="s">
        <v>390</v>
      </c>
      <c r="D75" s="62" t="s">
        <v>391</v>
      </c>
      <c r="E75" s="63" t="s">
        <v>392</v>
      </c>
      <c r="F75" s="62" t="s">
        <v>30</v>
      </c>
      <c r="G75" s="62" t="s">
        <v>393</v>
      </c>
      <c r="H75" s="64">
        <v>500000</v>
      </c>
      <c r="I75" s="64">
        <v>150000</v>
      </c>
      <c r="J75" s="62" t="s">
        <v>32</v>
      </c>
      <c r="K75" s="65">
        <v>1</v>
      </c>
      <c r="L75" s="66">
        <v>3</v>
      </c>
      <c r="M75" s="65">
        <v>3</v>
      </c>
      <c r="N75" s="65">
        <v>3</v>
      </c>
      <c r="O75" s="65">
        <v>4</v>
      </c>
      <c r="P75" s="65">
        <v>4</v>
      </c>
      <c r="Q75" s="65">
        <v>4</v>
      </c>
      <c r="R75" s="65">
        <v>5</v>
      </c>
      <c r="S75" s="65">
        <v>5</v>
      </c>
      <c r="T75" s="65">
        <v>5</v>
      </c>
      <c r="U75" s="65">
        <v>6</v>
      </c>
      <c r="V75" s="67">
        <v>6</v>
      </c>
      <c r="W75" s="65">
        <v>6</v>
      </c>
      <c r="X75" s="65">
        <v>6</v>
      </c>
      <c r="Y75" s="68">
        <v>6</v>
      </c>
      <c r="Z75" s="69">
        <f t="shared" si="2"/>
        <v>4.4666666666666668</v>
      </c>
      <c r="AA75" s="94"/>
      <c r="AE75" s="182"/>
      <c r="AF75" s="186"/>
    </row>
    <row r="76" spans="1:32" ht="15" customHeight="1" x14ac:dyDescent="0.35">
      <c r="A76" s="61" t="s">
        <v>271</v>
      </c>
      <c r="B76" s="62" t="s">
        <v>394</v>
      </c>
      <c r="C76" s="62" t="s">
        <v>395</v>
      </c>
      <c r="D76" s="62" t="s">
        <v>396</v>
      </c>
      <c r="E76" s="63" t="s">
        <v>397</v>
      </c>
      <c r="F76" s="62" t="s">
        <v>30</v>
      </c>
      <c r="G76" s="62" t="s">
        <v>398</v>
      </c>
      <c r="H76" s="64">
        <v>413110</v>
      </c>
      <c r="I76" s="64">
        <v>249150</v>
      </c>
      <c r="J76" s="62" t="s">
        <v>62</v>
      </c>
      <c r="K76" s="65">
        <v>2</v>
      </c>
      <c r="L76" s="66">
        <v>3</v>
      </c>
      <c r="M76" s="65">
        <v>4</v>
      </c>
      <c r="N76" s="65">
        <v>4</v>
      </c>
      <c r="O76" s="65">
        <v>4</v>
      </c>
      <c r="P76" s="65">
        <v>4</v>
      </c>
      <c r="Q76" s="65">
        <v>4</v>
      </c>
      <c r="R76" s="65">
        <v>4</v>
      </c>
      <c r="S76" s="65">
        <v>5</v>
      </c>
      <c r="T76" s="65">
        <v>5</v>
      </c>
      <c r="U76" s="65">
        <v>5</v>
      </c>
      <c r="V76" s="67">
        <v>5</v>
      </c>
      <c r="W76" s="65">
        <v>5</v>
      </c>
      <c r="X76" s="65">
        <v>6</v>
      </c>
      <c r="Y76" s="68">
        <v>6</v>
      </c>
      <c r="Z76" s="69">
        <f t="shared" si="2"/>
        <v>4.4000000000000004</v>
      </c>
      <c r="AA76" s="94"/>
      <c r="AE76" s="182"/>
      <c r="AF76" s="186"/>
    </row>
    <row r="77" spans="1:32" ht="15" customHeight="1" x14ac:dyDescent="0.35">
      <c r="A77" s="61" t="s">
        <v>271</v>
      </c>
      <c r="B77" s="62" t="s">
        <v>399</v>
      </c>
      <c r="C77" s="62" t="s">
        <v>400</v>
      </c>
      <c r="D77" s="62" t="s">
        <v>401</v>
      </c>
      <c r="E77" s="63" t="s">
        <v>402</v>
      </c>
      <c r="F77" s="62" t="s">
        <v>30</v>
      </c>
      <c r="G77" s="62" t="s">
        <v>403</v>
      </c>
      <c r="H77" s="64">
        <v>1257500</v>
      </c>
      <c r="I77" s="64">
        <v>478800</v>
      </c>
      <c r="J77" s="62" t="s">
        <v>62</v>
      </c>
      <c r="K77" s="65">
        <v>3</v>
      </c>
      <c r="L77" s="66">
        <v>3</v>
      </c>
      <c r="M77" s="65">
        <v>3</v>
      </c>
      <c r="N77" s="65">
        <v>3</v>
      </c>
      <c r="O77" s="65">
        <v>3</v>
      </c>
      <c r="P77" s="65">
        <v>3</v>
      </c>
      <c r="Q77" s="65">
        <v>3</v>
      </c>
      <c r="R77" s="65">
        <v>3</v>
      </c>
      <c r="S77" s="65">
        <v>4</v>
      </c>
      <c r="T77" s="65">
        <v>4</v>
      </c>
      <c r="U77" s="65">
        <v>5</v>
      </c>
      <c r="V77" s="83">
        <v>5</v>
      </c>
      <c r="W77" s="84">
        <v>5</v>
      </c>
      <c r="X77" s="65">
        <v>6</v>
      </c>
      <c r="Y77" s="66">
        <v>7</v>
      </c>
      <c r="Z77" s="69">
        <f t="shared" si="2"/>
        <v>4</v>
      </c>
      <c r="AA77" s="94"/>
      <c r="AE77" s="182"/>
      <c r="AF77" s="186"/>
    </row>
    <row r="78" spans="1:32" ht="15" customHeight="1" x14ac:dyDescent="0.35">
      <c r="A78" s="61" t="s">
        <v>271</v>
      </c>
      <c r="B78" s="62" t="s">
        <v>404</v>
      </c>
      <c r="C78" s="71" t="s">
        <v>405</v>
      </c>
      <c r="D78" s="62" t="s">
        <v>406</v>
      </c>
      <c r="E78" s="63" t="s">
        <v>407</v>
      </c>
      <c r="F78" s="62" t="s">
        <v>30</v>
      </c>
      <c r="G78" s="62" t="s">
        <v>408</v>
      </c>
      <c r="H78" s="64">
        <v>285600</v>
      </c>
      <c r="I78" s="64">
        <v>73800</v>
      </c>
      <c r="J78" s="62" t="s">
        <v>32</v>
      </c>
      <c r="K78" s="70"/>
      <c r="L78" s="65">
        <v>1</v>
      </c>
      <c r="M78" s="66">
        <v>1</v>
      </c>
      <c r="N78" s="65">
        <v>2</v>
      </c>
      <c r="O78" s="65">
        <v>2</v>
      </c>
      <c r="P78" s="65">
        <v>2</v>
      </c>
      <c r="Q78" s="65">
        <v>2</v>
      </c>
      <c r="R78" s="65">
        <v>3</v>
      </c>
      <c r="S78" s="65">
        <v>3</v>
      </c>
      <c r="T78" s="65">
        <v>3</v>
      </c>
      <c r="U78" s="65">
        <v>3</v>
      </c>
      <c r="V78" s="84">
        <v>4</v>
      </c>
      <c r="W78" s="83">
        <v>5</v>
      </c>
      <c r="X78" s="65">
        <v>5</v>
      </c>
      <c r="Y78" s="85">
        <v>5</v>
      </c>
      <c r="Z78" s="69">
        <f t="shared" si="2"/>
        <v>2.9285714285714284</v>
      </c>
      <c r="AA78" s="94"/>
      <c r="AE78" s="182"/>
      <c r="AF78" s="186"/>
    </row>
    <row r="79" spans="1:32" ht="15" customHeight="1" x14ac:dyDescent="0.35">
      <c r="A79" s="61" t="s">
        <v>271</v>
      </c>
      <c r="B79" s="62" t="s">
        <v>409</v>
      </c>
      <c r="C79" s="62" t="s">
        <v>410</v>
      </c>
      <c r="D79" s="62" t="s">
        <v>411</v>
      </c>
      <c r="E79" s="63" t="s">
        <v>412</v>
      </c>
      <c r="F79" s="62" t="s">
        <v>30</v>
      </c>
      <c r="G79" s="62" t="s">
        <v>413</v>
      </c>
      <c r="H79" s="64">
        <v>655000</v>
      </c>
      <c r="I79" s="64">
        <v>458500</v>
      </c>
      <c r="J79" s="62" t="s">
        <v>62</v>
      </c>
      <c r="K79" s="65">
        <v>1</v>
      </c>
      <c r="L79" s="66">
        <v>2</v>
      </c>
      <c r="M79" s="65">
        <v>2</v>
      </c>
      <c r="N79" s="65">
        <v>2</v>
      </c>
      <c r="O79" s="65">
        <v>2</v>
      </c>
      <c r="P79" s="65">
        <v>2</v>
      </c>
      <c r="Q79" s="65">
        <v>2</v>
      </c>
      <c r="R79" s="65">
        <v>3</v>
      </c>
      <c r="S79" s="65">
        <v>3</v>
      </c>
      <c r="T79" s="65">
        <v>3</v>
      </c>
      <c r="U79" s="65">
        <v>4</v>
      </c>
      <c r="V79" s="67">
        <v>4</v>
      </c>
      <c r="W79" s="65">
        <v>4</v>
      </c>
      <c r="X79" s="65">
        <v>4</v>
      </c>
      <c r="Y79" s="68">
        <v>4</v>
      </c>
      <c r="Z79" s="69">
        <f t="shared" si="2"/>
        <v>2.8</v>
      </c>
      <c r="AA79" s="94"/>
      <c r="AE79" s="182"/>
      <c r="AF79" s="186"/>
    </row>
    <row r="80" spans="1:32" ht="15" customHeight="1" x14ac:dyDescent="0.35">
      <c r="A80" s="134" t="s">
        <v>271</v>
      </c>
      <c r="B80" s="135" t="s">
        <v>414</v>
      </c>
      <c r="C80" s="135" t="s">
        <v>415</v>
      </c>
      <c r="D80" s="135" t="s">
        <v>416</v>
      </c>
      <c r="E80" s="136" t="s">
        <v>417</v>
      </c>
      <c r="F80" s="135" t="s">
        <v>191</v>
      </c>
      <c r="G80" s="135" t="s">
        <v>418</v>
      </c>
      <c r="H80" s="137">
        <v>540733</v>
      </c>
      <c r="I80" s="137">
        <v>126517</v>
      </c>
      <c r="J80" s="135" t="s">
        <v>62</v>
      </c>
      <c r="K80" s="138">
        <v>1</v>
      </c>
      <c r="L80" s="139">
        <v>1</v>
      </c>
      <c r="M80" s="138">
        <v>2</v>
      </c>
      <c r="N80" s="138">
        <v>2</v>
      </c>
      <c r="O80" s="138">
        <v>2</v>
      </c>
      <c r="P80" s="138">
        <v>2</v>
      </c>
      <c r="Q80" s="138">
        <v>3</v>
      </c>
      <c r="R80" s="138">
        <v>3</v>
      </c>
      <c r="S80" s="138">
        <v>3</v>
      </c>
      <c r="T80" s="138">
        <v>3</v>
      </c>
      <c r="U80" s="138">
        <v>3</v>
      </c>
      <c r="V80" s="140">
        <v>4</v>
      </c>
      <c r="W80" s="138">
        <v>4</v>
      </c>
      <c r="X80" s="138">
        <v>4</v>
      </c>
      <c r="Y80" s="141">
        <v>5</v>
      </c>
      <c r="Z80" s="142">
        <f t="shared" si="2"/>
        <v>2.8</v>
      </c>
      <c r="AA80" s="121"/>
      <c r="AE80" s="184"/>
      <c r="AF80" s="186"/>
    </row>
    <row r="81" spans="1:32" ht="15" customHeight="1" x14ac:dyDescent="0.35">
      <c r="A81" s="180" t="s">
        <v>419</v>
      </c>
      <c r="B81" s="148"/>
      <c r="C81" s="148"/>
      <c r="D81" s="148"/>
      <c r="E81" s="149"/>
      <c r="F81" s="148"/>
      <c r="G81" s="148"/>
      <c r="H81" s="150"/>
      <c r="I81" s="150"/>
      <c r="J81" s="148"/>
      <c r="K81" s="151"/>
      <c r="L81" s="152"/>
      <c r="M81" s="151"/>
      <c r="N81" s="151"/>
      <c r="O81" s="151"/>
      <c r="P81" s="151"/>
      <c r="Q81" s="151"/>
      <c r="R81" s="151"/>
      <c r="S81" s="151"/>
      <c r="T81" s="151"/>
      <c r="U81" s="151"/>
      <c r="V81" s="153"/>
      <c r="W81" s="151"/>
      <c r="X81" s="151"/>
      <c r="Y81" s="152"/>
      <c r="Z81" s="154"/>
      <c r="AA81" s="188">
        <f>SUM(AA82:AA89)</f>
        <v>0</v>
      </c>
      <c r="AE81" s="182"/>
      <c r="AF81" s="186"/>
    </row>
    <row r="82" spans="1:32" ht="15" customHeight="1" x14ac:dyDescent="0.35">
      <c r="A82" s="159" t="s">
        <v>419</v>
      </c>
      <c r="B82" s="160" t="s">
        <v>420</v>
      </c>
      <c r="C82" s="160" t="s">
        <v>421</v>
      </c>
      <c r="D82" s="160" t="s">
        <v>422</v>
      </c>
      <c r="E82" s="161" t="s">
        <v>423</v>
      </c>
      <c r="F82" s="160" t="s">
        <v>30</v>
      </c>
      <c r="G82" s="160" t="s">
        <v>424</v>
      </c>
      <c r="H82" s="162">
        <v>913020</v>
      </c>
      <c r="I82" s="162">
        <v>586614</v>
      </c>
      <c r="J82" s="160" t="s">
        <v>73</v>
      </c>
      <c r="K82" s="163">
        <v>5</v>
      </c>
      <c r="L82" s="164">
        <v>5</v>
      </c>
      <c r="M82" s="163">
        <v>6</v>
      </c>
      <c r="N82" s="163">
        <v>7</v>
      </c>
      <c r="O82" s="163">
        <v>7</v>
      </c>
      <c r="P82" s="163">
        <v>7</v>
      </c>
      <c r="Q82" s="163">
        <v>7</v>
      </c>
      <c r="R82" s="163">
        <v>7</v>
      </c>
      <c r="S82" s="163">
        <v>8</v>
      </c>
      <c r="T82" s="163">
        <v>8</v>
      </c>
      <c r="U82" s="163">
        <v>8</v>
      </c>
      <c r="V82" s="165">
        <v>8</v>
      </c>
      <c r="W82" s="163">
        <v>8</v>
      </c>
      <c r="X82" s="163">
        <v>8</v>
      </c>
      <c r="Y82" s="166">
        <v>9</v>
      </c>
      <c r="Z82" s="167">
        <f t="shared" si="2"/>
        <v>7.2</v>
      </c>
      <c r="AA82" s="168"/>
      <c r="AE82" s="182"/>
      <c r="AF82" s="186"/>
    </row>
    <row r="83" spans="1:32" ht="15" customHeight="1" x14ac:dyDescent="0.35">
      <c r="A83" s="61" t="s">
        <v>419</v>
      </c>
      <c r="B83" s="62" t="s">
        <v>425</v>
      </c>
      <c r="C83" s="62" t="s">
        <v>426</v>
      </c>
      <c r="D83" s="62" t="s">
        <v>381</v>
      </c>
      <c r="E83" s="63" t="s">
        <v>427</v>
      </c>
      <c r="F83" s="62" t="s">
        <v>30</v>
      </c>
      <c r="G83" s="62" t="s">
        <v>383</v>
      </c>
      <c r="H83" s="64">
        <v>822900</v>
      </c>
      <c r="I83" s="64">
        <v>200000</v>
      </c>
      <c r="J83" s="62" t="s">
        <v>32</v>
      </c>
      <c r="K83" s="65">
        <v>1</v>
      </c>
      <c r="L83" s="66">
        <v>2</v>
      </c>
      <c r="M83" s="65">
        <v>5</v>
      </c>
      <c r="N83" s="65">
        <v>5</v>
      </c>
      <c r="O83" s="65">
        <v>5</v>
      </c>
      <c r="P83" s="65">
        <v>6</v>
      </c>
      <c r="Q83" s="65">
        <v>6</v>
      </c>
      <c r="R83" s="65">
        <v>7</v>
      </c>
      <c r="S83" s="65">
        <v>7</v>
      </c>
      <c r="T83" s="65">
        <v>7</v>
      </c>
      <c r="U83" s="65">
        <v>7</v>
      </c>
      <c r="V83" s="67">
        <v>7</v>
      </c>
      <c r="W83" s="65">
        <v>7</v>
      </c>
      <c r="X83" s="65">
        <v>7</v>
      </c>
      <c r="Y83" s="68">
        <v>8</v>
      </c>
      <c r="Z83" s="69">
        <f t="shared" si="2"/>
        <v>5.8</v>
      </c>
      <c r="AA83" s="94"/>
      <c r="AE83" s="182"/>
      <c r="AF83" s="186"/>
    </row>
    <row r="84" spans="1:32" ht="15" customHeight="1" x14ac:dyDescent="0.35">
      <c r="A84" s="61" t="s">
        <v>419</v>
      </c>
      <c r="B84" s="62" t="s">
        <v>428</v>
      </c>
      <c r="C84" s="71" t="s">
        <v>429</v>
      </c>
      <c r="D84" s="62" t="s">
        <v>430</v>
      </c>
      <c r="E84" s="63" t="s">
        <v>431</v>
      </c>
      <c r="F84" s="62" t="s">
        <v>30</v>
      </c>
      <c r="G84" s="62" t="s">
        <v>432</v>
      </c>
      <c r="H84" s="64">
        <v>558000</v>
      </c>
      <c r="I84" s="64">
        <v>158000</v>
      </c>
      <c r="J84" s="62" t="s">
        <v>55</v>
      </c>
      <c r="K84" s="65">
        <v>3</v>
      </c>
      <c r="L84" s="66">
        <v>4</v>
      </c>
      <c r="M84" s="65">
        <v>4</v>
      </c>
      <c r="N84" s="65">
        <v>5</v>
      </c>
      <c r="O84" s="65">
        <v>5</v>
      </c>
      <c r="P84" s="65">
        <v>5</v>
      </c>
      <c r="Q84" s="65">
        <v>5</v>
      </c>
      <c r="R84" s="65">
        <v>5</v>
      </c>
      <c r="S84" s="65">
        <v>5</v>
      </c>
      <c r="T84" s="65">
        <v>5</v>
      </c>
      <c r="U84" s="65">
        <v>6</v>
      </c>
      <c r="V84" s="67">
        <v>6</v>
      </c>
      <c r="W84" s="65">
        <v>7</v>
      </c>
      <c r="X84" s="65">
        <v>7</v>
      </c>
      <c r="Y84" s="68">
        <v>8</v>
      </c>
      <c r="Z84" s="69">
        <f t="shared" si="2"/>
        <v>5.333333333333333</v>
      </c>
      <c r="AA84" s="94"/>
      <c r="AE84" s="182"/>
      <c r="AF84" s="186"/>
    </row>
    <row r="85" spans="1:32" ht="15" customHeight="1" x14ac:dyDescent="0.35">
      <c r="A85" s="61" t="s">
        <v>419</v>
      </c>
      <c r="B85" s="62" t="s">
        <v>433</v>
      </c>
      <c r="C85" s="62" t="s">
        <v>434</v>
      </c>
      <c r="D85" s="62" t="s">
        <v>386</v>
      </c>
      <c r="E85" s="63" t="s">
        <v>435</v>
      </c>
      <c r="F85" s="62" t="s">
        <v>331</v>
      </c>
      <c r="G85" s="62" t="s">
        <v>388</v>
      </c>
      <c r="H85" s="64">
        <v>90000</v>
      </c>
      <c r="I85" s="64">
        <v>50000</v>
      </c>
      <c r="J85" s="62" t="s">
        <v>32</v>
      </c>
      <c r="K85" s="65">
        <v>2</v>
      </c>
      <c r="L85" s="66">
        <v>4</v>
      </c>
      <c r="M85" s="65">
        <v>4</v>
      </c>
      <c r="N85" s="65">
        <v>5</v>
      </c>
      <c r="O85" s="65">
        <v>5</v>
      </c>
      <c r="P85" s="65">
        <v>5</v>
      </c>
      <c r="Q85" s="65">
        <v>5</v>
      </c>
      <c r="R85" s="65">
        <v>5</v>
      </c>
      <c r="S85" s="65">
        <v>5</v>
      </c>
      <c r="T85" s="65">
        <v>6</v>
      </c>
      <c r="U85" s="65">
        <v>6</v>
      </c>
      <c r="V85" s="67">
        <v>6</v>
      </c>
      <c r="W85" s="65">
        <v>6</v>
      </c>
      <c r="X85" s="65">
        <v>7</v>
      </c>
      <c r="Y85" s="68">
        <v>7</v>
      </c>
      <c r="Z85" s="69">
        <f t="shared" si="2"/>
        <v>5.2</v>
      </c>
      <c r="AA85" s="94"/>
      <c r="AE85" s="182"/>
      <c r="AF85" s="186"/>
    </row>
    <row r="86" spans="1:32" ht="15" customHeight="1" x14ac:dyDescent="0.35">
      <c r="A86" s="61" t="s">
        <v>419</v>
      </c>
      <c r="B86" s="62" t="s">
        <v>436</v>
      </c>
      <c r="C86" s="62" t="s">
        <v>437</v>
      </c>
      <c r="D86" s="62" t="s">
        <v>438</v>
      </c>
      <c r="E86" s="63" t="s">
        <v>439</v>
      </c>
      <c r="F86" s="62" t="s">
        <v>48</v>
      </c>
      <c r="G86" s="62" t="s">
        <v>440</v>
      </c>
      <c r="H86" s="64">
        <v>598000</v>
      </c>
      <c r="I86" s="64">
        <v>258200</v>
      </c>
      <c r="J86" s="62" t="s">
        <v>73</v>
      </c>
      <c r="K86" s="65">
        <v>2</v>
      </c>
      <c r="L86" s="66">
        <v>4</v>
      </c>
      <c r="M86" s="65">
        <v>4</v>
      </c>
      <c r="N86" s="65">
        <v>4</v>
      </c>
      <c r="O86" s="65">
        <v>5</v>
      </c>
      <c r="P86" s="65">
        <v>5</v>
      </c>
      <c r="Q86" s="65">
        <v>5</v>
      </c>
      <c r="R86" s="65">
        <v>5</v>
      </c>
      <c r="S86" s="65">
        <v>5</v>
      </c>
      <c r="T86" s="65">
        <v>5</v>
      </c>
      <c r="U86" s="65">
        <v>5</v>
      </c>
      <c r="V86" s="67">
        <v>5</v>
      </c>
      <c r="W86" s="65">
        <v>6</v>
      </c>
      <c r="X86" s="65">
        <v>6</v>
      </c>
      <c r="Y86" s="68">
        <v>7</v>
      </c>
      <c r="Z86" s="69">
        <f t="shared" si="2"/>
        <v>4.8666666666666663</v>
      </c>
      <c r="AA86" s="94"/>
      <c r="AE86" s="182"/>
      <c r="AF86" s="186"/>
    </row>
    <row r="87" spans="1:32" ht="15" customHeight="1" x14ac:dyDescent="0.35">
      <c r="A87" s="61" t="s">
        <v>419</v>
      </c>
      <c r="B87" s="62" t="s">
        <v>441</v>
      </c>
      <c r="C87" s="62" t="s">
        <v>442</v>
      </c>
      <c r="D87" s="62" t="s">
        <v>294</v>
      </c>
      <c r="E87" s="63" t="s">
        <v>443</v>
      </c>
      <c r="F87" s="62" t="s">
        <v>30</v>
      </c>
      <c r="G87" s="62" t="s">
        <v>296</v>
      </c>
      <c r="H87" s="64">
        <v>540048</v>
      </c>
      <c r="I87" s="64">
        <v>90048</v>
      </c>
      <c r="J87" s="62" t="s">
        <v>32</v>
      </c>
      <c r="K87" s="65">
        <v>3</v>
      </c>
      <c r="L87" s="66">
        <v>3</v>
      </c>
      <c r="M87" s="65">
        <v>4</v>
      </c>
      <c r="N87" s="65">
        <v>4</v>
      </c>
      <c r="O87" s="65">
        <v>4</v>
      </c>
      <c r="P87" s="65">
        <v>4</v>
      </c>
      <c r="Q87" s="65">
        <v>4</v>
      </c>
      <c r="R87" s="65">
        <v>5</v>
      </c>
      <c r="S87" s="65">
        <v>5</v>
      </c>
      <c r="T87" s="65">
        <v>5</v>
      </c>
      <c r="U87" s="65">
        <v>6</v>
      </c>
      <c r="V87" s="67">
        <v>6</v>
      </c>
      <c r="W87" s="65">
        <v>6</v>
      </c>
      <c r="X87" s="65">
        <v>6</v>
      </c>
      <c r="Y87" s="68">
        <v>8</v>
      </c>
      <c r="Z87" s="69">
        <f t="shared" si="2"/>
        <v>4.8666666666666663</v>
      </c>
      <c r="AA87" s="94"/>
      <c r="AE87" s="182"/>
      <c r="AF87" s="186"/>
    </row>
    <row r="88" spans="1:32" ht="15" customHeight="1" x14ac:dyDescent="0.35">
      <c r="A88" s="61" t="s">
        <v>419</v>
      </c>
      <c r="B88" s="62" t="s">
        <v>444</v>
      </c>
      <c r="C88" s="62" t="s">
        <v>445</v>
      </c>
      <c r="D88" s="62" t="s">
        <v>373</v>
      </c>
      <c r="E88" s="63" t="s">
        <v>446</v>
      </c>
      <c r="F88" s="62" t="s">
        <v>30</v>
      </c>
      <c r="G88" s="62" t="s">
        <v>375</v>
      </c>
      <c r="H88" s="64">
        <v>321000</v>
      </c>
      <c r="I88" s="64">
        <v>191000</v>
      </c>
      <c r="J88" s="62" t="s">
        <v>62</v>
      </c>
      <c r="K88" s="65">
        <v>2</v>
      </c>
      <c r="L88" s="66">
        <v>2</v>
      </c>
      <c r="M88" s="65">
        <v>3</v>
      </c>
      <c r="N88" s="65">
        <v>3</v>
      </c>
      <c r="O88" s="65">
        <v>4</v>
      </c>
      <c r="P88" s="65">
        <v>4</v>
      </c>
      <c r="Q88" s="65">
        <v>4</v>
      </c>
      <c r="R88" s="65">
        <v>5</v>
      </c>
      <c r="S88" s="65">
        <v>5</v>
      </c>
      <c r="T88" s="65">
        <v>5</v>
      </c>
      <c r="U88" s="65">
        <v>5</v>
      </c>
      <c r="V88" s="67">
        <v>5</v>
      </c>
      <c r="W88" s="65">
        <v>6</v>
      </c>
      <c r="X88" s="65">
        <v>6</v>
      </c>
      <c r="Y88" s="82">
        <v>6</v>
      </c>
      <c r="Z88" s="69">
        <f t="shared" si="2"/>
        <v>4.333333333333333</v>
      </c>
      <c r="AA88" s="94"/>
      <c r="AE88" s="184"/>
      <c r="AF88" s="186"/>
    </row>
    <row r="89" spans="1:32" ht="15" customHeight="1" x14ac:dyDescent="0.35">
      <c r="A89" s="134" t="s">
        <v>419</v>
      </c>
      <c r="B89" s="135" t="s">
        <v>447</v>
      </c>
      <c r="C89" s="135" t="s">
        <v>448</v>
      </c>
      <c r="D89" s="135" t="s">
        <v>449</v>
      </c>
      <c r="E89" s="136" t="s">
        <v>450</v>
      </c>
      <c r="F89" s="135" t="s">
        <v>30</v>
      </c>
      <c r="G89" s="135" t="s">
        <v>451</v>
      </c>
      <c r="H89" s="137">
        <v>1440000</v>
      </c>
      <c r="I89" s="137">
        <v>996000</v>
      </c>
      <c r="J89" s="135" t="s">
        <v>136</v>
      </c>
      <c r="K89" s="138">
        <v>2</v>
      </c>
      <c r="L89" s="139">
        <v>2</v>
      </c>
      <c r="M89" s="138">
        <v>2</v>
      </c>
      <c r="N89" s="138">
        <v>4</v>
      </c>
      <c r="O89" s="138">
        <v>4</v>
      </c>
      <c r="P89" s="138">
        <v>4</v>
      </c>
      <c r="Q89" s="138">
        <v>4</v>
      </c>
      <c r="R89" s="138">
        <v>4</v>
      </c>
      <c r="S89" s="138">
        <v>4</v>
      </c>
      <c r="T89" s="138">
        <v>5</v>
      </c>
      <c r="U89" s="138">
        <v>5</v>
      </c>
      <c r="V89" s="140">
        <v>5</v>
      </c>
      <c r="W89" s="138">
        <v>5</v>
      </c>
      <c r="X89" s="138">
        <v>5</v>
      </c>
      <c r="Y89" s="141">
        <v>6</v>
      </c>
      <c r="Z89" s="142">
        <f t="shared" si="2"/>
        <v>4.0666666666666664</v>
      </c>
      <c r="AA89" s="121"/>
      <c r="AE89" s="184"/>
      <c r="AF89" s="186"/>
    </row>
    <row r="90" spans="1:32" ht="15" customHeight="1" x14ac:dyDescent="0.35">
      <c r="A90" s="180" t="s">
        <v>452</v>
      </c>
      <c r="B90" s="148"/>
      <c r="C90" s="148"/>
      <c r="D90" s="148"/>
      <c r="E90" s="149"/>
      <c r="F90" s="148"/>
      <c r="G90" s="148"/>
      <c r="H90" s="150"/>
      <c r="I90" s="150"/>
      <c r="J90" s="148"/>
      <c r="K90" s="151"/>
      <c r="L90" s="152"/>
      <c r="M90" s="151"/>
      <c r="N90" s="151"/>
      <c r="O90" s="151"/>
      <c r="P90" s="151"/>
      <c r="Q90" s="151"/>
      <c r="R90" s="151"/>
      <c r="S90" s="151"/>
      <c r="T90" s="151"/>
      <c r="U90" s="151"/>
      <c r="V90" s="153"/>
      <c r="W90" s="151"/>
      <c r="X90" s="151"/>
      <c r="Y90" s="152"/>
      <c r="Z90" s="154"/>
      <c r="AA90" s="188">
        <f>SUM(AA91:AA143)</f>
        <v>26035000</v>
      </c>
      <c r="AE90" s="184"/>
      <c r="AF90" s="186"/>
    </row>
    <row r="91" spans="1:32" ht="15" customHeight="1" x14ac:dyDescent="0.35">
      <c r="A91" s="122" t="s">
        <v>452</v>
      </c>
      <c r="B91" s="123" t="s">
        <v>453</v>
      </c>
      <c r="C91" s="123" t="s">
        <v>454</v>
      </c>
      <c r="D91" s="124" t="s">
        <v>455</v>
      </c>
      <c r="E91" s="125" t="s">
        <v>456</v>
      </c>
      <c r="F91" s="123" t="s">
        <v>30</v>
      </c>
      <c r="G91" s="123" t="s">
        <v>457</v>
      </c>
      <c r="H91" s="126">
        <v>2951000</v>
      </c>
      <c r="I91" s="126">
        <v>480000</v>
      </c>
      <c r="J91" s="123" t="s">
        <v>32</v>
      </c>
      <c r="K91" s="127">
        <v>7</v>
      </c>
      <c r="L91" s="128">
        <v>7</v>
      </c>
      <c r="M91" s="127">
        <v>8</v>
      </c>
      <c r="N91" s="127">
        <v>8</v>
      </c>
      <c r="O91" s="127">
        <v>9</v>
      </c>
      <c r="P91" s="127">
        <v>9</v>
      </c>
      <c r="Q91" s="127">
        <v>9</v>
      </c>
      <c r="R91" s="127">
        <v>9</v>
      </c>
      <c r="S91" s="127">
        <v>9</v>
      </c>
      <c r="T91" s="127">
        <v>9</v>
      </c>
      <c r="U91" s="127">
        <v>9</v>
      </c>
      <c r="V91" s="145">
        <v>9</v>
      </c>
      <c r="W91" s="127">
        <v>10</v>
      </c>
      <c r="X91" s="127">
        <v>10</v>
      </c>
      <c r="Y91" s="146">
        <v>10</v>
      </c>
      <c r="Z91" s="132">
        <f t="shared" si="2"/>
        <v>8.8000000000000007</v>
      </c>
      <c r="AA91" s="133">
        <v>300000</v>
      </c>
      <c r="AE91" s="182"/>
      <c r="AF91" s="186"/>
    </row>
    <row r="92" spans="1:32" ht="15" customHeight="1" x14ac:dyDescent="0.35">
      <c r="A92" s="50" t="s">
        <v>452</v>
      </c>
      <c r="B92" s="7" t="s">
        <v>458</v>
      </c>
      <c r="C92" s="7" t="s">
        <v>459</v>
      </c>
      <c r="D92" s="10" t="s">
        <v>460</v>
      </c>
      <c r="E92" s="12" t="s">
        <v>461</v>
      </c>
      <c r="F92" s="7" t="s">
        <v>30</v>
      </c>
      <c r="G92" s="7" t="s">
        <v>462</v>
      </c>
      <c r="H92" s="9">
        <v>7391636</v>
      </c>
      <c r="I92" s="9">
        <v>2945636</v>
      </c>
      <c r="J92" s="7" t="s">
        <v>32</v>
      </c>
      <c r="K92" s="16">
        <v>6</v>
      </c>
      <c r="L92" s="26">
        <v>7</v>
      </c>
      <c r="M92" s="16">
        <v>7</v>
      </c>
      <c r="N92" s="16">
        <v>8</v>
      </c>
      <c r="O92" s="16">
        <v>8</v>
      </c>
      <c r="P92" s="16">
        <v>8</v>
      </c>
      <c r="Q92" s="16">
        <v>8</v>
      </c>
      <c r="R92" s="16">
        <v>8</v>
      </c>
      <c r="S92" s="16">
        <v>8</v>
      </c>
      <c r="T92" s="16">
        <v>9</v>
      </c>
      <c r="U92" s="16">
        <v>9</v>
      </c>
      <c r="V92" s="20">
        <v>10</v>
      </c>
      <c r="W92" s="16">
        <v>10</v>
      </c>
      <c r="X92" s="16">
        <v>10</v>
      </c>
      <c r="Y92" s="23">
        <v>10</v>
      </c>
      <c r="Z92" s="60">
        <f t="shared" si="2"/>
        <v>8.4</v>
      </c>
      <c r="AA92" s="109">
        <v>1500000</v>
      </c>
      <c r="AE92" s="183"/>
      <c r="AF92" s="186"/>
    </row>
    <row r="93" spans="1:32" ht="15" customHeight="1" x14ac:dyDescent="0.35">
      <c r="A93" s="50" t="s">
        <v>452</v>
      </c>
      <c r="B93" s="7" t="s">
        <v>463</v>
      </c>
      <c r="C93" s="7" t="s">
        <v>464</v>
      </c>
      <c r="D93" s="10" t="s">
        <v>465</v>
      </c>
      <c r="E93" s="12" t="s">
        <v>466</v>
      </c>
      <c r="F93" s="7" t="s">
        <v>30</v>
      </c>
      <c r="G93" s="7" t="s">
        <v>467</v>
      </c>
      <c r="H93" s="9">
        <v>7579000</v>
      </c>
      <c r="I93" s="9">
        <v>3121300</v>
      </c>
      <c r="J93" s="7" t="s">
        <v>32</v>
      </c>
      <c r="K93" s="16">
        <v>6</v>
      </c>
      <c r="L93" s="26">
        <v>7</v>
      </c>
      <c r="M93" s="16">
        <v>8</v>
      </c>
      <c r="N93" s="16">
        <v>8</v>
      </c>
      <c r="O93" s="16">
        <v>8</v>
      </c>
      <c r="P93" s="16">
        <v>8</v>
      </c>
      <c r="Q93" s="16">
        <v>8</v>
      </c>
      <c r="R93" s="16">
        <v>8</v>
      </c>
      <c r="S93" s="16">
        <v>8</v>
      </c>
      <c r="T93" s="16">
        <v>9</v>
      </c>
      <c r="U93" s="16">
        <v>9</v>
      </c>
      <c r="V93" s="20">
        <v>9</v>
      </c>
      <c r="W93" s="16">
        <v>9</v>
      </c>
      <c r="X93" s="16">
        <v>10</v>
      </c>
      <c r="Y93" s="23">
        <v>10</v>
      </c>
      <c r="Z93" s="60">
        <f t="shared" si="2"/>
        <v>8.3333333333333339</v>
      </c>
      <c r="AA93" s="109">
        <v>1900000</v>
      </c>
      <c r="AE93" s="182"/>
      <c r="AF93" s="186"/>
    </row>
    <row r="94" spans="1:32" ht="15" customHeight="1" x14ac:dyDescent="0.35">
      <c r="A94" s="50" t="s">
        <v>452</v>
      </c>
      <c r="B94" s="7" t="s">
        <v>468</v>
      </c>
      <c r="C94" s="11" t="s">
        <v>469</v>
      </c>
      <c r="D94" s="10" t="s">
        <v>470</v>
      </c>
      <c r="E94" s="12" t="s">
        <v>471</v>
      </c>
      <c r="F94" s="7" t="s">
        <v>30</v>
      </c>
      <c r="G94" s="7" t="s">
        <v>472</v>
      </c>
      <c r="H94" s="9">
        <v>8372400</v>
      </c>
      <c r="I94" s="9">
        <v>3500000</v>
      </c>
      <c r="J94" s="7" t="s">
        <v>32</v>
      </c>
      <c r="K94" s="16">
        <v>7</v>
      </c>
      <c r="L94" s="26">
        <v>7</v>
      </c>
      <c r="M94" s="16">
        <v>7</v>
      </c>
      <c r="N94" s="16">
        <v>8</v>
      </c>
      <c r="O94" s="16">
        <v>8</v>
      </c>
      <c r="P94" s="16">
        <v>8</v>
      </c>
      <c r="Q94" s="16">
        <v>8</v>
      </c>
      <c r="R94" s="16">
        <v>8</v>
      </c>
      <c r="S94" s="16">
        <v>8</v>
      </c>
      <c r="T94" s="16">
        <v>8</v>
      </c>
      <c r="U94" s="16">
        <v>8</v>
      </c>
      <c r="V94" s="20">
        <v>9</v>
      </c>
      <c r="W94" s="16">
        <v>9</v>
      </c>
      <c r="X94" s="16">
        <v>10</v>
      </c>
      <c r="Y94" s="23">
        <v>10</v>
      </c>
      <c r="Z94" s="60">
        <f t="shared" si="2"/>
        <v>8.1999999999999993</v>
      </c>
      <c r="AA94" s="109">
        <v>1930000</v>
      </c>
      <c r="AE94" s="182"/>
      <c r="AF94" s="186"/>
    </row>
    <row r="95" spans="1:32" ht="15" customHeight="1" x14ac:dyDescent="0.35">
      <c r="A95" s="50" t="s">
        <v>452</v>
      </c>
      <c r="B95" s="7" t="s">
        <v>473</v>
      </c>
      <c r="C95" s="7" t="s">
        <v>474</v>
      </c>
      <c r="D95" s="10" t="s">
        <v>475</v>
      </c>
      <c r="E95" s="12" t="s">
        <v>476</v>
      </c>
      <c r="F95" s="7" t="s">
        <v>30</v>
      </c>
      <c r="G95" s="7" t="s">
        <v>477</v>
      </c>
      <c r="H95" s="9">
        <v>3115000</v>
      </c>
      <c r="I95" s="9">
        <v>500000</v>
      </c>
      <c r="J95" s="7" t="s">
        <v>32</v>
      </c>
      <c r="K95" s="16">
        <v>6</v>
      </c>
      <c r="L95" s="26">
        <v>6</v>
      </c>
      <c r="M95" s="16">
        <v>7</v>
      </c>
      <c r="N95" s="16">
        <v>7</v>
      </c>
      <c r="O95" s="16">
        <v>8</v>
      </c>
      <c r="P95" s="16">
        <v>8</v>
      </c>
      <c r="Q95" s="16">
        <v>8</v>
      </c>
      <c r="R95" s="16">
        <v>8</v>
      </c>
      <c r="S95" s="16">
        <v>8</v>
      </c>
      <c r="T95" s="16">
        <v>9</v>
      </c>
      <c r="U95" s="16">
        <v>9</v>
      </c>
      <c r="V95" s="20">
        <v>9</v>
      </c>
      <c r="W95" s="16">
        <v>9</v>
      </c>
      <c r="X95" s="16">
        <v>10</v>
      </c>
      <c r="Y95" s="23">
        <v>10</v>
      </c>
      <c r="Z95" s="60">
        <f t="shared" si="2"/>
        <v>8.1333333333333329</v>
      </c>
      <c r="AA95" s="109">
        <v>300000</v>
      </c>
      <c r="AE95" s="182"/>
      <c r="AF95" s="186"/>
    </row>
    <row r="96" spans="1:32" ht="15" customHeight="1" x14ac:dyDescent="0.35">
      <c r="A96" s="50" t="s">
        <v>452</v>
      </c>
      <c r="B96" s="7" t="s">
        <v>478</v>
      </c>
      <c r="C96" s="7" t="s">
        <v>479</v>
      </c>
      <c r="D96" s="10" t="s">
        <v>480</v>
      </c>
      <c r="E96" s="12" t="s">
        <v>481</v>
      </c>
      <c r="F96" s="7" t="s">
        <v>30</v>
      </c>
      <c r="G96" s="7" t="s">
        <v>482</v>
      </c>
      <c r="H96" s="9">
        <v>2825000</v>
      </c>
      <c r="I96" s="9">
        <v>400000</v>
      </c>
      <c r="J96" s="7" t="s">
        <v>32</v>
      </c>
      <c r="K96" s="16">
        <v>7</v>
      </c>
      <c r="L96" s="26">
        <v>7</v>
      </c>
      <c r="M96" s="16">
        <v>7</v>
      </c>
      <c r="N96" s="16">
        <v>7</v>
      </c>
      <c r="O96" s="16">
        <v>8</v>
      </c>
      <c r="P96" s="16">
        <v>8</v>
      </c>
      <c r="Q96" s="16">
        <v>8</v>
      </c>
      <c r="R96" s="16">
        <v>8</v>
      </c>
      <c r="S96" s="16">
        <v>8</v>
      </c>
      <c r="T96" s="16">
        <v>8</v>
      </c>
      <c r="U96" s="16">
        <v>9</v>
      </c>
      <c r="V96" s="20">
        <v>9</v>
      </c>
      <c r="W96" s="16">
        <v>9</v>
      </c>
      <c r="X96" s="16">
        <v>9</v>
      </c>
      <c r="Y96" s="23">
        <v>10</v>
      </c>
      <c r="Z96" s="60">
        <f t="shared" si="2"/>
        <v>8.1333333333333329</v>
      </c>
      <c r="AA96" s="109">
        <v>240000</v>
      </c>
      <c r="AE96" s="182"/>
      <c r="AF96" s="186"/>
    </row>
    <row r="97" spans="1:32" ht="15" customHeight="1" x14ac:dyDescent="0.35">
      <c r="A97" s="50" t="s">
        <v>452</v>
      </c>
      <c r="B97" s="7" t="s">
        <v>483</v>
      </c>
      <c r="C97" s="7" t="s">
        <v>484</v>
      </c>
      <c r="D97" s="10" t="s">
        <v>485</v>
      </c>
      <c r="E97" s="12" t="s">
        <v>486</v>
      </c>
      <c r="F97" s="7" t="s">
        <v>30</v>
      </c>
      <c r="G97" s="7" t="s">
        <v>487</v>
      </c>
      <c r="H97" s="9">
        <v>1414200</v>
      </c>
      <c r="I97" s="9">
        <v>505200</v>
      </c>
      <c r="J97" s="7" t="s">
        <v>32</v>
      </c>
      <c r="K97" s="16">
        <v>7</v>
      </c>
      <c r="L97" s="26">
        <v>7</v>
      </c>
      <c r="M97" s="16">
        <v>8</v>
      </c>
      <c r="N97" s="16">
        <v>8</v>
      </c>
      <c r="O97" s="16">
        <v>8</v>
      </c>
      <c r="P97" s="16">
        <v>8</v>
      </c>
      <c r="Q97" s="16">
        <v>8</v>
      </c>
      <c r="R97" s="16">
        <v>8</v>
      </c>
      <c r="S97" s="16">
        <v>8</v>
      </c>
      <c r="T97" s="16">
        <v>8</v>
      </c>
      <c r="U97" s="16">
        <v>8</v>
      </c>
      <c r="V97" s="20">
        <v>8</v>
      </c>
      <c r="W97" s="16">
        <v>8</v>
      </c>
      <c r="X97" s="16">
        <v>8</v>
      </c>
      <c r="Y97" s="23">
        <v>10</v>
      </c>
      <c r="Z97" s="60">
        <f t="shared" si="2"/>
        <v>8</v>
      </c>
      <c r="AA97" s="109">
        <v>280000</v>
      </c>
      <c r="AE97" s="182"/>
      <c r="AF97" s="186"/>
    </row>
    <row r="98" spans="1:32" ht="15" customHeight="1" x14ac:dyDescent="0.35">
      <c r="A98" s="50" t="s">
        <v>452</v>
      </c>
      <c r="B98" s="7" t="s">
        <v>488</v>
      </c>
      <c r="C98" s="8" t="s">
        <v>489</v>
      </c>
      <c r="D98" s="10" t="s">
        <v>490</v>
      </c>
      <c r="E98" s="12" t="s">
        <v>491</v>
      </c>
      <c r="F98" s="7" t="s">
        <v>30</v>
      </c>
      <c r="G98" s="7" t="s">
        <v>492</v>
      </c>
      <c r="H98" s="9">
        <v>8979000</v>
      </c>
      <c r="I98" s="9">
        <v>3583000</v>
      </c>
      <c r="J98" s="7" t="s">
        <v>32</v>
      </c>
      <c r="K98" s="16">
        <v>6</v>
      </c>
      <c r="L98" s="26">
        <v>7</v>
      </c>
      <c r="M98" s="16">
        <v>7</v>
      </c>
      <c r="N98" s="16">
        <v>7</v>
      </c>
      <c r="O98" s="16">
        <v>8</v>
      </c>
      <c r="P98" s="16">
        <v>8</v>
      </c>
      <c r="Q98" s="16">
        <v>8</v>
      </c>
      <c r="R98" s="16">
        <v>8</v>
      </c>
      <c r="S98" s="16">
        <v>8</v>
      </c>
      <c r="T98" s="16">
        <v>8</v>
      </c>
      <c r="U98" s="16">
        <v>8</v>
      </c>
      <c r="V98" s="20">
        <v>9</v>
      </c>
      <c r="W98" s="16">
        <v>9</v>
      </c>
      <c r="X98" s="16">
        <v>9</v>
      </c>
      <c r="Y98" s="23">
        <v>10</v>
      </c>
      <c r="Z98" s="60">
        <f t="shared" si="2"/>
        <v>8</v>
      </c>
      <c r="AA98" s="109">
        <v>1800000</v>
      </c>
      <c r="AE98" s="182"/>
      <c r="AF98" s="186"/>
    </row>
    <row r="99" spans="1:32" ht="15" customHeight="1" x14ac:dyDescent="0.35">
      <c r="A99" s="50" t="s">
        <v>452</v>
      </c>
      <c r="B99" s="7" t="s">
        <v>493</v>
      </c>
      <c r="C99" s="8" t="s">
        <v>494</v>
      </c>
      <c r="D99" s="10" t="s">
        <v>495</v>
      </c>
      <c r="E99" s="12" t="s">
        <v>496</v>
      </c>
      <c r="F99" s="7" t="s">
        <v>30</v>
      </c>
      <c r="G99" s="7" t="s">
        <v>497</v>
      </c>
      <c r="H99" s="9">
        <v>2653820</v>
      </c>
      <c r="I99" s="9">
        <v>910820</v>
      </c>
      <c r="J99" s="7" t="s">
        <v>32</v>
      </c>
      <c r="K99" s="16">
        <v>6</v>
      </c>
      <c r="L99" s="26">
        <v>6</v>
      </c>
      <c r="M99" s="16">
        <v>6</v>
      </c>
      <c r="N99" s="16">
        <v>7</v>
      </c>
      <c r="O99" s="16">
        <v>7</v>
      </c>
      <c r="P99" s="16">
        <v>8</v>
      </c>
      <c r="Q99" s="16">
        <v>8</v>
      </c>
      <c r="R99" s="16">
        <v>8</v>
      </c>
      <c r="S99" s="16">
        <v>8</v>
      </c>
      <c r="T99" s="16">
        <v>8</v>
      </c>
      <c r="U99" s="16">
        <v>9</v>
      </c>
      <c r="V99" s="20">
        <v>9</v>
      </c>
      <c r="W99" s="16">
        <v>10</v>
      </c>
      <c r="X99" s="16">
        <v>10</v>
      </c>
      <c r="Y99" s="23">
        <v>10</v>
      </c>
      <c r="Z99" s="60">
        <f t="shared" si="2"/>
        <v>8</v>
      </c>
      <c r="AA99" s="109">
        <v>550000</v>
      </c>
      <c r="AE99" s="182"/>
      <c r="AF99" s="186"/>
    </row>
    <row r="100" spans="1:32" ht="15" customHeight="1" x14ac:dyDescent="0.35">
      <c r="A100" s="50" t="s">
        <v>452</v>
      </c>
      <c r="B100" s="7" t="s">
        <v>498</v>
      </c>
      <c r="C100" s="7" t="s">
        <v>499</v>
      </c>
      <c r="D100" s="10" t="s">
        <v>500</v>
      </c>
      <c r="E100" s="12" t="s">
        <v>501</v>
      </c>
      <c r="F100" s="7" t="s">
        <v>217</v>
      </c>
      <c r="G100" s="7" t="s">
        <v>502</v>
      </c>
      <c r="H100" s="9">
        <v>66318390</v>
      </c>
      <c r="I100" s="9">
        <v>10900000</v>
      </c>
      <c r="J100" s="7" t="s">
        <v>32</v>
      </c>
      <c r="K100" s="16">
        <v>5</v>
      </c>
      <c r="L100" s="26">
        <v>6</v>
      </c>
      <c r="M100" s="16">
        <v>7</v>
      </c>
      <c r="N100" s="16">
        <v>7</v>
      </c>
      <c r="O100" s="16">
        <v>7</v>
      </c>
      <c r="P100" s="16">
        <v>7</v>
      </c>
      <c r="Q100" s="16">
        <v>7</v>
      </c>
      <c r="R100" s="16">
        <v>8</v>
      </c>
      <c r="S100" s="16">
        <v>9</v>
      </c>
      <c r="T100" s="16">
        <v>9</v>
      </c>
      <c r="U100" s="16">
        <v>9</v>
      </c>
      <c r="V100" s="20">
        <v>9</v>
      </c>
      <c r="W100" s="16">
        <v>9</v>
      </c>
      <c r="X100" s="16">
        <v>9</v>
      </c>
      <c r="Y100" s="23">
        <v>10</v>
      </c>
      <c r="Z100" s="60">
        <f t="shared" si="2"/>
        <v>7.8666666666666663</v>
      </c>
      <c r="AA100" s="109">
        <v>4500000</v>
      </c>
      <c r="AE100" s="182"/>
      <c r="AF100" s="186"/>
    </row>
    <row r="101" spans="1:32" ht="15" customHeight="1" x14ac:dyDescent="0.35">
      <c r="A101" s="50" t="s">
        <v>452</v>
      </c>
      <c r="B101" s="7" t="s">
        <v>503</v>
      </c>
      <c r="C101" s="7" t="s">
        <v>504</v>
      </c>
      <c r="D101" s="10" t="s">
        <v>505</v>
      </c>
      <c r="E101" s="12" t="s">
        <v>506</v>
      </c>
      <c r="F101" s="7" t="s">
        <v>30</v>
      </c>
      <c r="G101" s="7" t="s">
        <v>507</v>
      </c>
      <c r="H101" s="9">
        <v>1398697</v>
      </c>
      <c r="I101" s="9">
        <v>455697</v>
      </c>
      <c r="J101" s="7" t="s">
        <v>32</v>
      </c>
      <c r="K101" s="16">
        <v>6</v>
      </c>
      <c r="L101" s="26">
        <v>7</v>
      </c>
      <c r="M101" s="16">
        <v>7</v>
      </c>
      <c r="N101" s="16">
        <v>7</v>
      </c>
      <c r="O101" s="16">
        <v>7</v>
      </c>
      <c r="P101" s="16">
        <v>7</v>
      </c>
      <c r="Q101" s="16">
        <v>8</v>
      </c>
      <c r="R101" s="16">
        <v>8</v>
      </c>
      <c r="S101" s="16">
        <v>8</v>
      </c>
      <c r="T101" s="16">
        <v>8</v>
      </c>
      <c r="U101" s="16">
        <v>9</v>
      </c>
      <c r="V101" s="20">
        <v>9</v>
      </c>
      <c r="W101" s="16">
        <v>9</v>
      </c>
      <c r="X101" s="16">
        <v>9</v>
      </c>
      <c r="Y101" s="23">
        <v>9</v>
      </c>
      <c r="Z101" s="60">
        <f t="shared" si="2"/>
        <v>7.8666666666666663</v>
      </c>
      <c r="AA101" s="109">
        <v>230000</v>
      </c>
      <c r="AE101" s="182"/>
      <c r="AF101" s="186"/>
    </row>
    <row r="102" spans="1:32" ht="15" customHeight="1" x14ac:dyDescent="0.35">
      <c r="A102" s="50" t="s">
        <v>452</v>
      </c>
      <c r="B102" s="7" t="s">
        <v>508</v>
      </c>
      <c r="C102" s="7" t="s">
        <v>509</v>
      </c>
      <c r="D102" s="10" t="s">
        <v>510</v>
      </c>
      <c r="E102" s="12" t="s">
        <v>511</v>
      </c>
      <c r="F102" s="7" t="s">
        <v>30</v>
      </c>
      <c r="G102" s="7" t="s">
        <v>512</v>
      </c>
      <c r="H102" s="9">
        <v>1520000</v>
      </c>
      <c r="I102" s="9">
        <v>200000</v>
      </c>
      <c r="J102" s="7" t="s">
        <v>32</v>
      </c>
      <c r="K102" s="16">
        <v>5</v>
      </c>
      <c r="L102" s="26">
        <v>7</v>
      </c>
      <c r="M102" s="16">
        <v>7</v>
      </c>
      <c r="N102" s="16">
        <v>8</v>
      </c>
      <c r="O102" s="16">
        <v>8</v>
      </c>
      <c r="P102" s="16">
        <v>8</v>
      </c>
      <c r="Q102" s="16">
        <v>8</v>
      </c>
      <c r="R102" s="16">
        <v>8</v>
      </c>
      <c r="S102" s="16">
        <v>8</v>
      </c>
      <c r="T102" s="16">
        <v>8</v>
      </c>
      <c r="U102" s="16">
        <v>8</v>
      </c>
      <c r="V102" s="20">
        <v>8</v>
      </c>
      <c r="W102" s="16">
        <v>9</v>
      </c>
      <c r="X102" s="16">
        <v>9</v>
      </c>
      <c r="Y102" s="23">
        <v>9</v>
      </c>
      <c r="Z102" s="60">
        <f t="shared" ref="Z102:Z133" si="3">AVERAGE(K102:Y102)</f>
        <v>7.8666666666666663</v>
      </c>
      <c r="AA102" s="109">
        <v>110000</v>
      </c>
      <c r="AE102" s="182"/>
      <c r="AF102" s="186"/>
    </row>
    <row r="103" spans="1:32" ht="15" customHeight="1" x14ac:dyDescent="0.35">
      <c r="A103" s="50" t="s">
        <v>452</v>
      </c>
      <c r="B103" s="7" t="s">
        <v>513</v>
      </c>
      <c r="C103" s="8" t="s">
        <v>514</v>
      </c>
      <c r="D103" s="10" t="s">
        <v>515</v>
      </c>
      <c r="E103" s="12" t="s">
        <v>516</v>
      </c>
      <c r="F103" s="7" t="s">
        <v>30</v>
      </c>
      <c r="G103" s="7" t="s">
        <v>517</v>
      </c>
      <c r="H103" s="9">
        <v>10140960</v>
      </c>
      <c r="I103" s="9">
        <v>2400000</v>
      </c>
      <c r="J103" s="7" t="s">
        <v>32</v>
      </c>
      <c r="K103" s="16">
        <v>6</v>
      </c>
      <c r="L103" s="26">
        <v>7</v>
      </c>
      <c r="M103" s="16">
        <v>7</v>
      </c>
      <c r="N103" s="16">
        <v>7</v>
      </c>
      <c r="O103" s="16">
        <v>7</v>
      </c>
      <c r="P103" s="16">
        <v>7</v>
      </c>
      <c r="Q103" s="16">
        <v>8</v>
      </c>
      <c r="R103" s="16">
        <v>8</v>
      </c>
      <c r="S103" s="16">
        <v>8</v>
      </c>
      <c r="T103" s="16">
        <v>8</v>
      </c>
      <c r="U103" s="16">
        <v>9</v>
      </c>
      <c r="V103" s="20">
        <v>9</v>
      </c>
      <c r="W103" s="16">
        <v>9</v>
      </c>
      <c r="X103" s="16">
        <v>9</v>
      </c>
      <c r="Y103" s="23">
        <v>9</v>
      </c>
      <c r="Z103" s="60">
        <f t="shared" si="3"/>
        <v>7.8666666666666663</v>
      </c>
      <c r="AA103" s="109">
        <v>1200000</v>
      </c>
      <c r="AE103" s="182"/>
      <c r="AF103" s="186"/>
    </row>
    <row r="104" spans="1:32" ht="15" customHeight="1" x14ac:dyDescent="0.35">
      <c r="A104" s="50" t="s">
        <v>452</v>
      </c>
      <c r="B104" s="7" t="s">
        <v>518</v>
      </c>
      <c r="C104" s="7" t="s">
        <v>519</v>
      </c>
      <c r="D104" s="10" t="s">
        <v>520</v>
      </c>
      <c r="E104" s="12" t="s">
        <v>521</v>
      </c>
      <c r="F104" s="7" t="s">
        <v>30</v>
      </c>
      <c r="G104" s="7" t="s">
        <v>522</v>
      </c>
      <c r="H104" s="9">
        <v>2250000</v>
      </c>
      <c r="I104" s="9">
        <v>980000</v>
      </c>
      <c r="J104" s="7" t="s">
        <v>32</v>
      </c>
      <c r="K104" s="16">
        <v>6</v>
      </c>
      <c r="L104" s="26">
        <v>7</v>
      </c>
      <c r="M104" s="16">
        <v>7</v>
      </c>
      <c r="N104" s="16">
        <v>7</v>
      </c>
      <c r="O104" s="16">
        <v>8</v>
      </c>
      <c r="P104" s="16">
        <v>8</v>
      </c>
      <c r="Q104" s="16">
        <v>8</v>
      </c>
      <c r="R104" s="16">
        <v>8</v>
      </c>
      <c r="S104" s="16">
        <v>8</v>
      </c>
      <c r="T104" s="16">
        <v>8</v>
      </c>
      <c r="U104" s="16">
        <v>8</v>
      </c>
      <c r="V104" s="20">
        <v>8</v>
      </c>
      <c r="W104" s="16">
        <v>8</v>
      </c>
      <c r="X104" s="16">
        <v>9</v>
      </c>
      <c r="Y104" s="23">
        <v>10</v>
      </c>
      <c r="Z104" s="60">
        <f t="shared" si="3"/>
        <v>7.8666666666666663</v>
      </c>
      <c r="AA104" s="109">
        <v>530000</v>
      </c>
      <c r="AE104" s="182"/>
      <c r="AF104" s="186"/>
    </row>
    <row r="105" spans="1:32" ht="15" customHeight="1" x14ac:dyDescent="0.35">
      <c r="A105" s="50" t="s">
        <v>452</v>
      </c>
      <c r="B105" s="7" t="s">
        <v>523</v>
      </c>
      <c r="C105" s="7" t="s">
        <v>524</v>
      </c>
      <c r="D105" s="10" t="s">
        <v>525</v>
      </c>
      <c r="E105" s="12" t="s">
        <v>526</v>
      </c>
      <c r="F105" s="7" t="s">
        <v>30</v>
      </c>
      <c r="G105" s="7" t="s">
        <v>527</v>
      </c>
      <c r="H105" s="9">
        <v>9557000</v>
      </c>
      <c r="I105" s="9">
        <v>2100000</v>
      </c>
      <c r="J105" s="7" t="s">
        <v>32</v>
      </c>
      <c r="K105" s="16">
        <v>4</v>
      </c>
      <c r="L105" s="26">
        <v>6</v>
      </c>
      <c r="M105" s="16">
        <v>7</v>
      </c>
      <c r="N105" s="16">
        <v>7</v>
      </c>
      <c r="O105" s="16">
        <v>8</v>
      </c>
      <c r="P105" s="16">
        <v>8</v>
      </c>
      <c r="Q105" s="16">
        <v>8</v>
      </c>
      <c r="R105" s="16">
        <v>8</v>
      </c>
      <c r="S105" s="16">
        <v>8</v>
      </c>
      <c r="T105" s="16">
        <v>8</v>
      </c>
      <c r="U105" s="16">
        <v>9</v>
      </c>
      <c r="V105" s="20">
        <v>9</v>
      </c>
      <c r="W105" s="16">
        <v>9</v>
      </c>
      <c r="X105" s="16">
        <v>9</v>
      </c>
      <c r="Y105" s="23">
        <v>9</v>
      </c>
      <c r="Z105" s="60">
        <f t="shared" si="3"/>
        <v>7.8</v>
      </c>
      <c r="AA105" s="109">
        <v>1200000</v>
      </c>
      <c r="AE105" s="182"/>
      <c r="AF105" s="186"/>
    </row>
    <row r="106" spans="1:32" ht="15" customHeight="1" x14ac:dyDescent="0.35">
      <c r="A106" s="50" t="s">
        <v>452</v>
      </c>
      <c r="B106" s="7" t="s">
        <v>528</v>
      </c>
      <c r="C106" s="7" t="s">
        <v>529</v>
      </c>
      <c r="D106" s="10" t="s">
        <v>530</v>
      </c>
      <c r="E106" s="12" t="s">
        <v>531</v>
      </c>
      <c r="F106" s="7" t="s">
        <v>30</v>
      </c>
      <c r="G106" s="7" t="s">
        <v>532</v>
      </c>
      <c r="H106" s="9">
        <v>2386290</v>
      </c>
      <c r="I106" s="9">
        <v>800000</v>
      </c>
      <c r="J106" s="7" t="s">
        <v>32</v>
      </c>
      <c r="K106" s="16">
        <v>5</v>
      </c>
      <c r="L106" s="26">
        <v>6</v>
      </c>
      <c r="M106" s="16">
        <v>6</v>
      </c>
      <c r="N106" s="16">
        <v>7</v>
      </c>
      <c r="O106" s="16">
        <v>7</v>
      </c>
      <c r="P106" s="16">
        <v>7</v>
      </c>
      <c r="Q106" s="16">
        <v>8</v>
      </c>
      <c r="R106" s="16">
        <v>8</v>
      </c>
      <c r="S106" s="16">
        <v>8</v>
      </c>
      <c r="T106" s="16">
        <v>8</v>
      </c>
      <c r="U106" s="16">
        <v>8</v>
      </c>
      <c r="V106" s="20">
        <v>9</v>
      </c>
      <c r="W106" s="16">
        <v>9</v>
      </c>
      <c r="X106" s="16">
        <v>9</v>
      </c>
      <c r="Y106" s="23">
        <v>10</v>
      </c>
      <c r="Z106" s="60">
        <f t="shared" si="3"/>
        <v>7.666666666666667</v>
      </c>
      <c r="AA106" s="109">
        <v>400000</v>
      </c>
      <c r="AE106" s="182"/>
      <c r="AF106" s="186"/>
    </row>
    <row r="107" spans="1:32" ht="15" customHeight="1" x14ac:dyDescent="0.35">
      <c r="A107" s="50" t="s">
        <v>452</v>
      </c>
      <c r="B107" s="7" t="s">
        <v>533</v>
      </c>
      <c r="C107" s="7" t="s">
        <v>534</v>
      </c>
      <c r="D107" s="10" t="s">
        <v>535</v>
      </c>
      <c r="E107" s="12" t="s">
        <v>536</v>
      </c>
      <c r="F107" s="7" t="s">
        <v>30</v>
      </c>
      <c r="G107" s="7" t="s">
        <v>537</v>
      </c>
      <c r="H107" s="9">
        <v>1659000</v>
      </c>
      <c r="I107" s="9">
        <v>897000</v>
      </c>
      <c r="J107" s="7" t="s">
        <v>32</v>
      </c>
      <c r="K107" s="16">
        <v>5</v>
      </c>
      <c r="L107" s="26">
        <v>5</v>
      </c>
      <c r="M107" s="16">
        <v>5</v>
      </c>
      <c r="N107" s="16">
        <v>7</v>
      </c>
      <c r="O107" s="16">
        <v>7</v>
      </c>
      <c r="P107" s="16">
        <v>7</v>
      </c>
      <c r="Q107" s="16">
        <v>8</v>
      </c>
      <c r="R107" s="16">
        <v>8</v>
      </c>
      <c r="S107" s="16">
        <v>8</v>
      </c>
      <c r="T107" s="16">
        <v>8</v>
      </c>
      <c r="U107" s="16">
        <v>8</v>
      </c>
      <c r="V107" s="20">
        <v>9</v>
      </c>
      <c r="W107" s="16">
        <v>10</v>
      </c>
      <c r="X107" s="16">
        <v>10</v>
      </c>
      <c r="Y107" s="23">
        <v>10</v>
      </c>
      <c r="Z107" s="60">
        <f t="shared" si="3"/>
        <v>7.666666666666667</v>
      </c>
      <c r="AA107" s="109">
        <v>450000</v>
      </c>
      <c r="AE107" s="182"/>
      <c r="AF107" s="186"/>
    </row>
    <row r="108" spans="1:32" ht="15" customHeight="1" x14ac:dyDescent="0.35">
      <c r="A108" s="50" t="s">
        <v>452</v>
      </c>
      <c r="B108" s="7" t="s">
        <v>538</v>
      </c>
      <c r="C108" s="7" t="s">
        <v>539</v>
      </c>
      <c r="D108" s="10" t="s">
        <v>540</v>
      </c>
      <c r="E108" s="12" t="s">
        <v>541</v>
      </c>
      <c r="F108" s="7" t="s">
        <v>30</v>
      </c>
      <c r="G108" s="7" t="s">
        <v>542</v>
      </c>
      <c r="H108" s="9">
        <v>1732000</v>
      </c>
      <c r="I108" s="9">
        <v>702000</v>
      </c>
      <c r="J108" s="7" t="s">
        <v>32</v>
      </c>
      <c r="K108" s="16">
        <v>6</v>
      </c>
      <c r="L108" s="26">
        <v>6</v>
      </c>
      <c r="M108" s="16">
        <v>7</v>
      </c>
      <c r="N108" s="16">
        <v>7</v>
      </c>
      <c r="O108" s="16">
        <v>7</v>
      </c>
      <c r="P108" s="16">
        <v>7</v>
      </c>
      <c r="Q108" s="16">
        <v>8</v>
      </c>
      <c r="R108" s="16">
        <v>8</v>
      </c>
      <c r="S108" s="16">
        <v>8</v>
      </c>
      <c r="T108" s="16">
        <v>8</v>
      </c>
      <c r="U108" s="16">
        <v>8</v>
      </c>
      <c r="V108" s="20">
        <v>8</v>
      </c>
      <c r="W108" s="16">
        <v>8</v>
      </c>
      <c r="X108" s="16">
        <v>9</v>
      </c>
      <c r="Y108" s="23">
        <v>9</v>
      </c>
      <c r="Z108" s="60">
        <f t="shared" si="3"/>
        <v>7.6</v>
      </c>
      <c r="AA108" s="109">
        <v>350000</v>
      </c>
      <c r="AE108" s="182"/>
      <c r="AF108" s="186"/>
    </row>
    <row r="109" spans="1:32" ht="15" customHeight="1" x14ac:dyDescent="0.35">
      <c r="A109" s="50" t="s">
        <v>452</v>
      </c>
      <c r="B109" s="7" t="s">
        <v>543</v>
      </c>
      <c r="C109" s="7" t="s">
        <v>544</v>
      </c>
      <c r="D109" s="10" t="s">
        <v>545</v>
      </c>
      <c r="E109" s="12" t="s">
        <v>546</v>
      </c>
      <c r="F109" s="7" t="s">
        <v>217</v>
      </c>
      <c r="G109" s="7" t="s">
        <v>547</v>
      </c>
      <c r="H109" s="9">
        <v>6111500</v>
      </c>
      <c r="I109" s="9">
        <v>2814750</v>
      </c>
      <c r="J109" s="7" t="s">
        <v>73</v>
      </c>
      <c r="K109" s="16">
        <v>6</v>
      </c>
      <c r="L109" s="26">
        <v>7</v>
      </c>
      <c r="M109" s="16">
        <v>7</v>
      </c>
      <c r="N109" s="16">
        <v>7</v>
      </c>
      <c r="O109" s="16">
        <v>7</v>
      </c>
      <c r="P109" s="16">
        <v>7</v>
      </c>
      <c r="Q109" s="16">
        <v>7</v>
      </c>
      <c r="R109" s="16">
        <v>7</v>
      </c>
      <c r="S109" s="16">
        <v>7</v>
      </c>
      <c r="T109" s="16">
        <v>8</v>
      </c>
      <c r="U109" s="16">
        <v>8</v>
      </c>
      <c r="V109" s="20">
        <v>8</v>
      </c>
      <c r="W109" s="16">
        <v>9</v>
      </c>
      <c r="X109" s="16">
        <v>9</v>
      </c>
      <c r="Y109" s="23">
        <v>10</v>
      </c>
      <c r="Z109" s="60">
        <f t="shared" si="3"/>
        <v>7.6</v>
      </c>
      <c r="AA109" s="109">
        <v>1450000</v>
      </c>
      <c r="AE109" s="182"/>
      <c r="AF109" s="186"/>
    </row>
    <row r="110" spans="1:32" ht="15" customHeight="1" x14ac:dyDescent="0.35">
      <c r="A110" s="50" t="s">
        <v>452</v>
      </c>
      <c r="B110" s="7" t="s">
        <v>548</v>
      </c>
      <c r="C110" s="7" t="s">
        <v>549</v>
      </c>
      <c r="D110" s="10" t="s">
        <v>550</v>
      </c>
      <c r="E110" s="12" t="s">
        <v>551</v>
      </c>
      <c r="F110" s="7" t="s">
        <v>30</v>
      </c>
      <c r="G110" s="7" t="s">
        <v>552</v>
      </c>
      <c r="H110" s="9">
        <v>3499000</v>
      </c>
      <c r="I110" s="9">
        <v>890000</v>
      </c>
      <c r="J110" s="7" t="s">
        <v>73</v>
      </c>
      <c r="K110" s="16">
        <v>5</v>
      </c>
      <c r="L110" s="26">
        <v>6</v>
      </c>
      <c r="M110" s="16">
        <v>7</v>
      </c>
      <c r="N110" s="16">
        <v>7</v>
      </c>
      <c r="O110" s="16">
        <v>7</v>
      </c>
      <c r="P110" s="16">
        <v>7</v>
      </c>
      <c r="Q110" s="16">
        <v>8</v>
      </c>
      <c r="R110" s="16">
        <v>8</v>
      </c>
      <c r="S110" s="16">
        <v>8</v>
      </c>
      <c r="T110" s="16">
        <v>8</v>
      </c>
      <c r="U110" s="16">
        <v>8</v>
      </c>
      <c r="V110" s="20">
        <v>8</v>
      </c>
      <c r="W110" s="16">
        <v>9</v>
      </c>
      <c r="X110" s="16">
        <v>9</v>
      </c>
      <c r="Y110" s="23">
        <v>9</v>
      </c>
      <c r="Z110" s="60">
        <f t="shared" si="3"/>
        <v>7.6</v>
      </c>
      <c r="AA110" s="109">
        <v>400000</v>
      </c>
      <c r="AE110" s="182"/>
      <c r="AF110" s="186"/>
    </row>
    <row r="111" spans="1:32" ht="15" customHeight="1" x14ac:dyDescent="0.35">
      <c r="A111" s="50" t="s">
        <v>452</v>
      </c>
      <c r="B111" s="7" t="s">
        <v>553</v>
      </c>
      <c r="C111" s="7" t="s">
        <v>554</v>
      </c>
      <c r="D111" s="10" t="s">
        <v>555</v>
      </c>
      <c r="E111" s="12" t="s">
        <v>556</v>
      </c>
      <c r="F111" s="7" t="s">
        <v>30</v>
      </c>
      <c r="G111" s="7" t="s">
        <v>557</v>
      </c>
      <c r="H111" s="9">
        <v>1475710</v>
      </c>
      <c r="I111" s="9">
        <v>474210</v>
      </c>
      <c r="J111" s="7" t="s">
        <v>32</v>
      </c>
      <c r="K111" s="16">
        <v>6</v>
      </c>
      <c r="L111" s="26">
        <v>6</v>
      </c>
      <c r="M111" s="16">
        <v>6</v>
      </c>
      <c r="N111" s="16">
        <v>7</v>
      </c>
      <c r="O111" s="16">
        <v>7</v>
      </c>
      <c r="P111" s="16">
        <v>7</v>
      </c>
      <c r="Q111" s="16">
        <v>7</v>
      </c>
      <c r="R111" s="16">
        <v>8</v>
      </c>
      <c r="S111" s="16">
        <v>8</v>
      </c>
      <c r="T111" s="16">
        <v>8</v>
      </c>
      <c r="U111" s="16">
        <v>8</v>
      </c>
      <c r="V111" s="20">
        <v>8</v>
      </c>
      <c r="W111" s="16">
        <v>8</v>
      </c>
      <c r="X111" s="16">
        <v>9</v>
      </c>
      <c r="Y111" s="23">
        <v>10</v>
      </c>
      <c r="Z111" s="60">
        <f t="shared" si="3"/>
        <v>7.5333333333333332</v>
      </c>
      <c r="AA111" s="109">
        <v>250000</v>
      </c>
      <c r="AE111" s="182"/>
      <c r="AF111" s="186"/>
    </row>
    <row r="112" spans="1:32" ht="15" customHeight="1" x14ac:dyDescent="0.35">
      <c r="A112" s="50" t="s">
        <v>452</v>
      </c>
      <c r="B112" s="7" t="s">
        <v>558</v>
      </c>
      <c r="C112" s="7" t="s">
        <v>559</v>
      </c>
      <c r="D112" s="10" t="s">
        <v>560</v>
      </c>
      <c r="E112" s="12" t="s">
        <v>561</v>
      </c>
      <c r="F112" s="7" t="s">
        <v>30</v>
      </c>
      <c r="G112" s="7" t="s">
        <v>562</v>
      </c>
      <c r="H112" s="9">
        <v>1514000</v>
      </c>
      <c r="I112" s="9">
        <v>200000</v>
      </c>
      <c r="J112" s="7" t="s">
        <v>32</v>
      </c>
      <c r="K112" s="16">
        <v>5</v>
      </c>
      <c r="L112" s="26">
        <v>6</v>
      </c>
      <c r="M112" s="16">
        <v>6</v>
      </c>
      <c r="N112" s="16">
        <v>7</v>
      </c>
      <c r="O112" s="16">
        <v>7</v>
      </c>
      <c r="P112" s="16">
        <v>7</v>
      </c>
      <c r="Q112" s="16">
        <v>7</v>
      </c>
      <c r="R112" s="16">
        <v>8</v>
      </c>
      <c r="S112" s="16">
        <v>8</v>
      </c>
      <c r="T112" s="16">
        <v>8</v>
      </c>
      <c r="U112" s="16">
        <v>8</v>
      </c>
      <c r="V112" s="20">
        <v>9</v>
      </c>
      <c r="W112" s="16">
        <v>9</v>
      </c>
      <c r="X112" s="16">
        <v>9</v>
      </c>
      <c r="Y112" s="23">
        <v>9</v>
      </c>
      <c r="Z112" s="60">
        <f t="shared" si="3"/>
        <v>7.5333333333333332</v>
      </c>
      <c r="AA112" s="109">
        <v>100000</v>
      </c>
      <c r="AE112" s="182"/>
      <c r="AF112" s="186"/>
    </row>
    <row r="113" spans="1:32" ht="15" customHeight="1" x14ac:dyDescent="0.35">
      <c r="A113" s="50" t="s">
        <v>452</v>
      </c>
      <c r="B113" s="7" t="s">
        <v>563</v>
      </c>
      <c r="C113" s="7" t="s">
        <v>564</v>
      </c>
      <c r="D113" s="10" t="s">
        <v>565</v>
      </c>
      <c r="E113" s="12" t="s">
        <v>566</v>
      </c>
      <c r="F113" s="7" t="s">
        <v>30</v>
      </c>
      <c r="G113" s="7" t="s">
        <v>567</v>
      </c>
      <c r="H113" s="9">
        <v>2510000</v>
      </c>
      <c r="I113" s="9">
        <v>850000</v>
      </c>
      <c r="J113" s="7" t="s">
        <v>32</v>
      </c>
      <c r="K113" s="16">
        <v>6</v>
      </c>
      <c r="L113" s="26">
        <v>7</v>
      </c>
      <c r="M113" s="16">
        <v>7</v>
      </c>
      <c r="N113" s="16">
        <v>7</v>
      </c>
      <c r="O113" s="17">
        <v>7</v>
      </c>
      <c r="P113" s="16">
        <v>7</v>
      </c>
      <c r="Q113" s="16">
        <v>7</v>
      </c>
      <c r="R113" s="16">
        <v>7</v>
      </c>
      <c r="S113" s="16">
        <v>7</v>
      </c>
      <c r="T113" s="16">
        <v>8</v>
      </c>
      <c r="U113" s="16">
        <v>8</v>
      </c>
      <c r="V113" s="20">
        <v>8</v>
      </c>
      <c r="W113" s="16">
        <v>8</v>
      </c>
      <c r="X113" s="16">
        <v>9</v>
      </c>
      <c r="Y113" s="23">
        <v>9</v>
      </c>
      <c r="Z113" s="60">
        <f t="shared" si="3"/>
        <v>7.4666666666666668</v>
      </c>
      <c r="AA113" s="109">
        <v>375000</v>
      </c>
      <c r="AE113" s="182"/>
      <c r="AF113" s="186"/>
    </row>
    <row r="114" spans="1:32" ht="15" customHeight="1" x14ac:dyDescent="0.35">
      <c r="A114" s="50" t="s">
        <v>452</v>
      </c>
      <c r="B114" s="7" t="s">
        <v>568</v>
      </c>
      <c r="C114" s="7" t="s">
        <v>569</v>
      </c>
      <c r="D114" s="10" t="s">
        <v>570</v>
      </c>
      <c r="E114" s="12" t="s">
        <v>571</v>
      </c>
      <c r="F114" s="7" t="s">
        <v>30</v>
      </c>
      <c r="G114" s="7" t="s">
        <v>572</v>
      </c>
      <c r="H114" s="9">
        <v>3066000</v>
      </c>
      <c r="I114" s="9">
        <v>970000</v>
      </c>
      <c r="J114" s="7" t="s">
        <v>32</v>
      </c>
      <c r="K114" s="16">
        <v>5</v>
      </c>
      <c r="L114" s="26">
        <v>6</v>
      </c>
      <c r="M114" s="16">
        <v>6</v>
      </c>
      <c r="N114" s="16">
        <v>7</v>
      </c>
      <c r="O114" s="16">
        <v>7</v>
      </c>
      <c r="P114" s="16">
        <v>7</v>
      </c>
      <c r="Q114" s="16">
        <v>7</v>
      </c>
      <c r="R114" s="16">
        <v>8</v>
      </c>
      <c r="S114" s="16">
        <v>8</v>
      </c>
      <c r="T114" s="16">
        <v>8</v>
      </c>
      <c r="U114" s="16">
        <v>8</v>
      </c>
      <c r="V114" s="20">
        <v>8</v>
      </c>
      <c r="W114" s="16">
        <v>8</v>
      </c>
      <c r="X114" s="16">
        <v>9</v>
      </c>
      <c r="Y114" s="23">
        <v>10</v>
      </c>
      <c r="Z114" s="60">
        <f t="shared" si="3"/>
        <v>7.4666666666666668</v>
      </c>
      <c r="AA114" s="109">
        <v>420000</v>
      </c>
      <c r="AE114" s="182"/>
      <c r="AF114" s="186"/>
    </row>
    <row r="115" spans="1:32" ht="15" customHeight="1" x14ac:dyDescent="0.35">
      <c r="A115" s="50" t="s">
        <v>452</v>
      </c>
      <c r="B115" s="7" t="s">
        <v>573</v>
      </c>
      <c r="C115" s="11" t="s">
        <v>574</v>
      </c>
      <c r="D115" s="10" t="s">
        <v>575</v>
      </c>
      <c r="E115" s="12" t="s">
        <v>576</v>
      </c>
      <c r="F115" s="7" t="s">
        <v>30</v>
      </c>
      <c r="G115" s="7" t="s">
        <v>577</v>
      </c>
      <c r="H115" s="9">
        <v>16025708</v>
      </c>
      <c r="I115" s="9">
        <v>4807713</v>
      </c>
      <c r="J115" s="7" t="s">
        <v>32</v>
      </c>
      <c r="K115" s="16">
        <v>5</v>
      </c>
      <c r="L115" s="26">
        <v>6</v>
      </c>
      <c r="M115" s="16">
        <v>6</v>
      </c>
      <c r="N115" s="16">
        <v>7</v>
      </c>
      <c r="O115" s="16">
        <v>7</v>
      </c>
      <c r="P115" s="16">
        <v>7</v>
      </c>
      <c r="Q115" s="16">
        <v>7</v>
      </c>
      <c r="R115" s="16">
        <v>7</v>
      </c>
      <c r="S115" s="16">
        <v>8</v>
      </c>
      <c r="T115" s="16">
        <v>8</v>
      </c>
      <c r="U115" s="16">
        <v>8</v>
      </c>
      <c r="V115" s="44">
        <v>9</v>
      </c>
      <c r="W115" s="43">
        <v>9</v>
      </c>
      <c r="X115" s="16">
        <v>9</v>
      </c>
      <c r="Y115" s="26">
        <v>9</v>
      </c>
      <c r="Z115" s="60">
        <f t="shared" si="3"/>
        <v>7.4666666666666668</v>
      </c>
      <c r="AA115" s="109">
        <v>1700000</v>
      </c>
      <c r="AE115" s="182"/>
      <c r="AF115" s="186"/>
    </row>
    <row r="116" spans="1:32" ht="15" customHeight="1" x14ac:dyDescent="0.35">
      <c r="A116" s="50" t="s">
        <v>452</v>
      </c>
      <c r="B116" s="7" t="s">
        <v>578</v>
      </c>
      <c r="C116" s="7" t="s">
        <v>579</v>
      </c>
      <c r="D116" s="10" t="s">
        <v>580</v>
      </c>
      <c r="E116" s="12" t="s">
        <v>581</v>
      </c>
      <c r="F116" s="7" t="s">
        <v>30</v>
      </c>
      <c r="G116" s="7" t="s">
        <v>582</v>
      </c>
      <c r="H116" s="9">
        <v>2140675</v>
      </c>
      <c r="I116" s="9">
        <v>670500</v>
      </c>
      <c r="J116" s="7" t="s">
        <v>32</v>
      </c>
      <c r="K116" s="3"/>
      <c r="L116" s="16">
        <v>6</v>
      </c>
      <c r="M116" s="28">
        <v>6</v>
      </c>
      <c r="N116" s="16">
        <v>6</v>
      </c>
      <c r="O116" s="16">
        <v>7</v>
      </c>
      <c r="P116" s="16">
        <v>7</v>
      </c>
      <c r="Q116" s="16">
        <v>7</v>
      </c>
      <c r="R116" s="16">
        <v>7</v>
      </c>
      <c r="S116" s="16">
        <v>7</v>
      </c>
      <c r="T116" s="16">
        <v>8</v>
      </c>
      <c r="U116" s="16">
        <v>8</v>
      </c>
      <c r="V116" s="43">
        <v>8</v>
      </c>
      <c r="W116" s="44">
        <v>8</v>
      </c>
      <c r="X116" s="16">
        <v>8</v>
      </c>
      <c r="Y116" s="45">
        <v>8</v>
      </c>
      <c r="Z116" s="60">
        <f t="shared" si="3"/>
        <v>7.2142857142857144</v>
      </c>
      <c r="AA116" s="109">
        <v>270000</v>
      </c>
      <c r="AE116" s="182"/>
      <c r="AF116" s="186"/>
    </row>
    <row r="117" spans="1:32" ht="15" customHeight="1" x14ac:dyDescent="0.35">
      <c r="A117" s="50" t="s">
        <v>452</v>
      </c>
      <c r="B117" s="7" t="s">
        <v>583</v>
      </c>
      <c r="C117" s="7" t="s">
        <v>584</v>
      </c>
      <c r="D117" s="10" t="s">
        <v>585</v>
      </c>
      <c r="E117" s="12" t="s">
        <v>586</v>
      </c>
      <c r="F117" s="7" t="s">
        <v>30</v>
      </c>
      <c r="G117" s="7" t="s">
        <v>587</v>
      </c>
      <c r="H117" s="9">
        <v>880000</v>
      </c>
      <c r="I117" s="9">
        <v>585000</v>
      </c>
      <c r="J117" s="7" t="s">
        <v>32</v>
      </c>
      <c r="K117" s="16">
        <v>6</v>
      </c>
      <c r="L117" s="26">
        <v>6</v>
      </c>
      <c r="M117" s="16">
        <v>6</v>
      </c>
      <c r="N117" s="16">
        <v>7</v>
      </c>
      <c r="O117" s="16">
        <v>7</v>
      </c>
      <c r="P117" s="16">
        <v>7</v>
      </c>
      <c r="Q117" s="16">
        <v>7</v>
      </c>
      <c r="R117" s="16">
        <v>7</v>
      </c>
      <c r="S117" s="16">
        <v>7</v>
      </c>
      <c r="T117" s="16">
        <v>7</v>
      </c>
      <c r="U117" s="16">
        <v>7</v>
      </c>
      <c r="V117" s="20">
        <v>7</v>
      </c>
      <c r="W117" s="16">
        <v>8</v>
      </c>
      <c r="X117" s="16">
        <v>8</v>
      </c>
      <c r="Y117" s="23">
        <v>10</v>
      </c>
      <c r="Z117" s="60">
        <f t="shared" si="3"/>
        <v>7.1333333333333337</v>
      </c>
      <c r="AA117" s="109">
        <v>220000</v>
      </c>
      <c r="AE117" s="182"/>
      <c r="AF117" s="186"/>
    </row>
    <row r="118" spans="1:32" ht="15" customHeight="1" x14ac:dyDescent="0.35">
      <c r="A118" s="50" t="s">
        <v>452</v>
      </c>
      <c r="B118" s="7" t="s">
        <v>588</v>
      </c>
      <c r="C118" s="7" t="s">
        <v>589</v>
      </c>
      <c r="D118" s="10" t="s">
        <v>590</v>
      </c>
      <c r="E118" s="12" t="s">
        <v>591</v>
      </c>
      <c r="F118" s="7" t="s">
        <v>30</v>
      </c>
      <c r="G118" s="7" t="s">
        <v>592</v>
      </c>
      <c r="H118" s="9">
        <v>1836000</v>
      </c>
      <c r="I118" s="9">
        <v>670000</v>
      </c>
      <c r="J118" s="7" t="s">
        <v>32</v>
      </c>
      <c r="K118" s="16">
        <v>6</v>
      </c>
      <c r="L118" s="26">
        <v>6</v>
      </c>
      <c r="M118" s="16">
        <v>6</v>
      </c>
      <c r="N118" s="16">
        <v>6</v>
      </c>
      <c r="O118" s="16">
        <v>6</v>
      </c>
      <c r="P118" s="16">
        <v>7</v>
      </c>
      <c r="Q118" s="16">
        <v>7</v>
      </c>
      <c r="R118" s="16">
        <v>7</v>
      </c>
      <c r="S118" s="16">
        <v>7</v>
      </c>
      <c r="T118" s="16">
        <v>8</v>
      </c>
      <c r="U118" s="16">
        <v>8</v>
      </c>
      <c r="V118" s="20">
        <v>8</v>
      </c>
      <c r="W118" s="16">
        <v>8</v>
      </c>
      <c r="X118" s="16">
        <v>8</v>
      </c>
      <c r="Y118" s="23">
        <v>9</v>
      </c>
      <c r="Z118" s="60">
        <f t="shared" si="3"/>
        <v>7.1333333333333337</v>
      </c>
      <c r="AA118" s="109">
        <v>270000</v>
      </c>
      <c r="AE118" s="182"/>
      <c r="AF118" s="186"/>
    </row>
    <row r="119" spans="1:32" ht="15" customHeight="1" x14ac:dyDescent="0.35">
      <c r="A119" s="50" t="s">
        <v>452</v>
      </c>
      <c r="B119" s="7" t="s">
        <v>593</v>
      </c>
      <c r="C119" s="7" t="s">
        <v>594</v>
      </c>
      <c r="D119" s="10" t="s">
        <v>595</v>
      </c>
      <c r="E119" s="12" t="s">
        <v>596</v>
      </c>
      <c r="F119" s="7" t="s">
        <v>30</v>
      </c>
      <c r="G119" s="7" t="s">
        <v>597</v>
      </c>
      <c r="H119" s="9">
        <v>1725500</v>
      </c>
      <c r="I119" s="9">
        <v>592000</v>
      </c>
      <c r="J119" s="7" t="s">
        <v>62</v>
      </c>
      <c r="K119" s="16">
        <v>5</v>
      </c>
      <c r="L119" s="26">
        <v>5</v>
      </c>
      <c r="M119" s="16">
        <v>6</v>
      </c>
      <c r="N119" s="16">
        <v>7</v>
      </c>
      <c r="O119" s="16">
        <v>7</v>
      </c>
      <c r="P119" s="16">
        <v>7</v>
      </c>
      <c r="Q119" s="16">
        <v>7</v>
      </c>
      <c r="R119" s="16">
        <v>7</v>
      </c>
      <c r="S119" s="16">
        <v>8</v>
      </c>
      <c r="T119" s="16">
        <v>8</v>
      </c>
      <c r="U119" s="16">
        <v>8</v>
      </c>
      <c r="V119" s="20">
        <v>8</v>
      </c>
      <c r="W119" s="16">
        <v>8</v>
      </c>
      <c r="X119" s="16">
        <v>8</v>
      </c>
      <c r="Y119" s="23">
        <v>8</v>
      </c>
      <c r="Z119" s="60">
        <f t="shared" si="3"/>
        <v>7.1333333333333337</v>
      </c>
      <c r="AA119" s="109">
        <v>180000</v>
      </c>
      <c r="AE119" s="182"/>
      <c r="AF119" s="186"/>
    </row>
    <row r="120" spans="1:32" ht="15" customHeight="1" x14ac:dyDescent="0.35">
      <c r="A120" s="50" t="s">
        <v>452</v>
      </c>
      <c r="B120" s="7" t="s">
        <v>598</v>
      </c>
      <c r="C120" s="7" t="s">
        <v>599</v>
      </c>
      <c r="D120" s="10" t="s">
        <v>600</v>
      </c>
      <c r="E120" s="12" t="s">
        <v>601</v>
      </c>
      <c r="F120" s="7" t="s">
        <v>30</v>
      </c>
      <c r="G120" s="7" t="s">
        <v>602</v>
      </c>
      <c r="H120" s="9">
        <v>1618000</v>
      </c>
      <c r="I120" s="9">
        <v>652000</v>
      </c>
      <c r="J120" s="7" t="s">
        <v>32</v>
      </c>
      <c r="K120" s="16">
        <v>4</v>
      </c>
      <c r="L120" s="26">
        <v>5</v>
      </c>
      <c r="M120" s="16">
        <v>6</v>
      </c>
      <c r="N120" s="16">
        <v>6</v>
      </c>
      <c r="O120" s="16">
        <v>7</v>
      </c>
      <c r="P120" s="16">
        <v>7</v>
      </c>
      <c r="Q120" s="16">
        <v>7</v>
      </c>
      <c r="R120" s="16">
        <v>7</v>
      </c>
      <c r="S120" s="16">
        <v>7</v>
      </c>
      <c r="T120" s="16">
        <v>8</v>
      </c>
      <c r="U120" s="16">
        <v>8</v>
      </c>
      <c r="V120" s="20">
        <v>8</v>
      </c>
      <c r="W120" s="16">
        <v>8</v>
      </c>
      <c r="X120" s="16">
        <v>8</v>
      </c>
      <c r="Y120" s="23">
        <v>10</v>
      </c>
      <c r="Z120" s="60">
        <f t="shared" si="3"/>
        <v>7.0666666666666664</v>
      </c>
      <c r="AA120" s="109">
        <v>250000</v>
      </c>
      <c r="AE120" s="182"/>
      <c r="AF120" s="186"/>
    </row>
    <row r="121" spans="1:32" ht="15" customHeight="1" x14ac:dyDescent="0.35">
      <c r="A121" s="50" t="s">
        <v>452</v>
      </c>
      <c r="B121" s="7" t="s">
        <v>603</v>
      </c>
      <c r="C121" s="7" t="s">
        <v>604</v>
      </c>
      <c r="D121" s="10" t="s">
        <v>605</v>
      </c>
      <c r="E121" s="12" t="s">
        <v>606</v>
      </c>
      <c r="F121" s="7" t="s">
        <v>30</v>
      </c>
      <c r="G121" s="7" t="s">
        <v>607</v>
      </c>
      <c r="H121" s="9">
        <v>2070000</v>
      </c>
      <c r="I121" s="9">
        <v>500000</v>
      </c>
      <c r="J121" s="7" t="s">
        <v>32</v>
      </c>
      <c r="K121" s="16">
        <v>5</v>
      </c>
      <c r="L121" s="26">
        <v>5</v>
      </c>
      <c r="M121" s="16">
        <v>6</v>
      </c>
      <c r="N121" s="16">
        <v>6</v>
      </c>
      <c r="O121" s="16">
        <v>7</v>
      </c>
      <c r="P121" s="16">
        <v>7</v>
      </c>
      <c r="Q121" s="16">
        <v>7</v>
      </c>
      <c r="R121" s="16">
        <v>7</v>
      </c>
      <c r="S121" s="16">
        <v>7</v>
      </c>
      <c r="T121" s="16">
        <v>7</v>
      </c>
      <c r="U121" s="16">
        <v>8</v>
      </c>
      <c r="V121" s="20">
        <v>8</v>
      </c>
      <c r="W121" s="16">
        <v>8</v>
      </c>
      <c r="X121" s="16">
        <v>9</v>
      </c>
      <c r="Y121" s="23">
        <v>9</v>
      </c>
      <c r="Z121" s="60">
        <f>AVERAGE(K121:Y121)</f>
        <v>7.0666666666666664</v>
      </c>
      <c r="AA121" s="109">
        <v>250000</v>
      </c>
      <c r="AE121" s="182"/>
      <c r="AF121" s="186"/>
    </row>
    <row r="122" spans="1:32" ht="15" customHeight="1" x14ac:dyDescent="0.35">
      <c r="A122" s="50" t="s">
        <v>452</v>
      </c>
      <c r="B122" s="7" t="s">
        <v>608</v>
      </c>
      <c r="C122" s="7" t="s">
        <v>609</v>
      </c>
      <c r="D122" s="10" t="s">
        <v>610</v>
      </c>
      <c r="E122" s="12" t="s">
        <v>611</v>
      </c>
      <c r="F122" s="7" t="s">
        <v>134</v>
      </c>
      <c r="G122" s="7" t="s">
        <v>612</v>
      </c>
      <c r="H122" s="9">
        <v>5172156</v>
      </c>
      <c r="I122" s="9">
        <v>1900000</v>
      </c>
      <c r="J122" s="7" t="s">
        <v>73</v>
      </c>
      <c r="K122" s="16">
        <v>5</v>
      </c>
      <c r="L122" s="26">
        <v>6</v>
      </c>
      <c r="M122" s="16">
        <v>6</v>
      </c>
      <c r="N122" s="16">
        <v>7</v>
      </c>
      <c r="O122" s="16">
        <v>7</v>
      </c>
      <c r="P122" s="16">
        <v>7</v>
      </c>
      <c r="Q122" s="16">
        <v>7</v>
      </c>
      <c r="R122" s="16">
        <v>7</v>
      </c>
      <c r="S122" s="16">
        <v>7</v>
      </c>
      <c r="T122" s="16">
        <v>7</v>
      </c>
      <c r="U122" s="16">
        <v>7</v>
      </c>
      <c r="V122" s="20">
        <v>8</v>
      </c>
      <c r="W122" s="16">
        <v>8</v>
      </c>
      <c r="X122" s="16">
        <v>8</v>
      </c>
      <c r="Y122" s="23">
        <v>9</v>
      </c>
      <c r="Z122" s="60">
        <f t="shared" si="3"/>
        <v>7.0666666666666664</v>
      </c>
      <c r="AA122" s="109">
        <v>750000</v>
      </c>
      <c r="AE122" s="182"/>
      <c r="AF122" s="186"/>
    </row>
    <row r="123" spans="1:32" ht="15" customHeight="1" x14ac:dyDescent="0.35">
      <c r="A123" s="50" t="s">
        <v>452</v>
      </c>
      <c r="B123" s="7" t="s">
        <v>613</v>
      </c>
      <c r="C123" s="7" t="s">
        <v>614</v>
      </c>
      <c r="D123" s="10" t="s">
        <v>615</v>
      </c>
      <c r="E123" s="12" t="s">
        <v>616</v>
      </c>
      <c r="F123" s="7" t="s">
        <v>30</v>
      </c>
      <c r="G123" s="7" t="s">
        <v>617</v>
      </c>
      <c r="H123" s="9">
        <v>20319000</v>
      </c>
      <c r="I123" s="9">
        <v>3399000</v>
      </c>
      <c r="J123" s="7" t="s">
        <v>32</v>
      </c>
      <c r="K123" s="16">
        <v>5</v>
      </c>
      <c r="L123" s="26">
        <v>6</v>
      </c>
      <c r="M123" s="16">
        <v>6</v>
      </c>
      <c r="N123" s="16">
        <v>6</v>
      </c>
      <c r="O123" s="16">
        <v>7</v>
      </c>
      <c r="P123" s="16">
        <v>7</v>
      </c>
      <c r="Q123" s="16">
        <v>7</v>
      </c>
      <c r="R123" s="16">
        <v>7</v>
      </c>
      <c r="S123" s="16">
        <v>7</v>
      </c>
      <c r="T123" s="16">
        <v>7</v>
      </c>
      <c r="U123" s="16">
        <v>7</v>
      </c>
      <c r="V123" s="20">
        <v>7</v>
      </c>
      <c r="W123" s="16">
        <v>7</v>
      </c>
      <c r="X123" s="16">
        <v>8</v>
      </c>
      <c r="Y123" s="23">
        <v>8</v>
      </c>
      <c r="Z123" s="60">
        <f t="shared" si="3"/>
        <v>6.8</v>
      </c>
      <c r="AA123" s="109">
        <v>1000000</v>
      </c>
      <c r="AE123" s="182"/>
      <c r="AF123" s="186"/>
    </row>
    <row r="124" spans="1:32" ht="15" customHeight="1" x14ac:dyDescent="0.35">
      <c r="A124" s="50" t="s">
        <v>452</v>
      </c>
      <c r="B124" s="7" t="s">
        <v>618</v>
      </c>
      <c r="C124" s="7" t="s">
        <v>619</v>
      </c>
      <c r="D124" s="10" t="s">
        <v>620</v>
      </c>
      <c r="E124" s="12" t="s">
        <v>621</v>
      </c>
      <c r="F124" s="7" t="s">
        <v>30</v>
      </c>
      <c r="G124" s="7" t="s">
        <v>622</v>
      </c>
      <c r="H124" s="9">
        <v>1921028</v>
      </c>
      <c r="I124" s="9">
        <v>624028</v>
      </c>
      <c r="J124" s="7" t="s">
        <v>32</v>
      </c>
      <c r="K124" s="16">
        <v>5</v>
      </c>
      <c r="L124" s="26">
        <v>6</v>
      </c>
      <c r="M124" s="16">
        <v>6</v>
      </c>
      <c r="N124" s="16">
        <v>6</v>
      </c>
      <c r="O124" s="16">
        <v>6</v>
      </c>
      <c r="P124" s="16">
        <v>6</v>
      </c>
      <c r="Q124" s="16">
        <v>6</v>
      </c>
      <c r="R124" s="16">
        <v>6</v>
      </c>
      <c r="S124" s="16">
        <v>7</v>
      </c>
      <c r="T124" s="16">
        <v>7</v>
      </c>
      <c r="U124" s="16">
        <v>7</v>
      </c>
      <c r="V124" s="20">
        <v>7</v>
      </c>
      <c r="W124" s="16">
        <v>8</v>
      </c>
      <c r="X124" s="16">
        <v>9</v>
      </c>
      <c r="Y124" s="23">
        <v>9</v>
      </c>
      <c r="Z124" s="60">
        <f t="shared" si="3"/>
        <v>6.7333333333333334</v>
      </c>
      <c r="AA124" s="109">
        <v>200000</v>
      </c>
      <c r="AE124" s="182"/>
      <c r="AF124" s="186"/>
    </row>
    <row r="125" spans="1:32" ht="15" customHeight="1" x14ac:dyDescent="0.35">
      <c r="A125" s="50" t="s">
        <v>452</v>
      </c>
      <c r="B125" s="7" t="s">
        <v>623</v>
      </c>
      <c r="C125" s="7" t="s">
        <v>624</v>
      </c>
      <c r="D125" s="10" t="s">
        <v>625</v>
      </c>
      <c r="E125" s="12" t="s">
        <v>626</v>
      </c>
      <c r="F125" s="7" t="s">
        <v>30</v>
      </c>
      <c r="G125" s="7" t="s">
        <v>627</v>
      </c>
      <c r="H125" s="9">
        <v>1139000</v>
      </c>
      <c r="I125" s="9">
        <v>649000</v>
      </c>
      <c r="J125" s="7" t="s">
        <v>73</v>
      </c>
      <c r="K125" s="16">
        <v>5</v>
      </c>
      <c r="L125" s="26">
        <v>5</v>
      </c>
      <c r="M125" s="16">
        <v>6</v>
      </c>
      <c r="N125" s="16">
        <v>6</v>
      </c>
      <c r="O125" s="16">
        <v>6</v>
      </c>
      <c r="P125" s="16">
        <v>6</v>
      </c>
      <c r="Q125" s="16">
        <v>6</v>
      </c>
      <c r="R125" s="16">
        <v>6</v>
      </c>
      <c r="S125" s="16">
        <v>6</v>
      </c>
      <c r="T125" s="16">
        <v>7</v>
      </c>
      <c r="U125" s="16">
        <v>8</v>
      </c>
      <c r="V125" s="20">
        <v>8</v>
      </c>
      <c r="W125" s="16">
        <v>8</v>
      </c>
      <c r="X125" s="16">
        <v>8</v>
      </c>
      <c r="Y125" s="23">
        <v>8</v>
      </c>
      <c r="Z125" s="60">
        <f t="shared" si="3"/>
        <v>6.6</v>
      </c>
      <c r="AA125" s="109">
        <v>180000</v>
      </c>
      <c r="AE125" s="182"/>
      <c r="AF125" s="186"/>
    </row>
    <row r="126" spans="1:32" ht="15" customHeight="1" x14ac:dyDescent="0.35">
      <c r="A126" s="61" t="s">
        <v>452</v>
      </c>
      <c r="B126" s="62" t="s">
        <v>628</v>
      </c>
      <c r="C126" s="62" t="s">
        <v>629</v>
      </c>
      <c r="D126" s="62" t="s">
        <v>630</v>
      </c>
      <c r="E126" s="63" t="s">
        <v>631</v>
      </c>
      <c r="F126" s="62" t="s">
        <v>217</v>
      </c>
      <c r="G126" s="62" t="s">
        <v>632</v>
      </c>
      <c r="H126" s="64">
        <v>4431700</v>
      </c>
      <c r="I126" s="64">
        <v>589130</v>
      </c>
      <c r="J126" s="62" t="s">
        <v>32</v>
      </c>
      <c r="K126" s="65">
        <v>4</v>
      </c>
      <c r="L126" s="66">
        <v>5</v>
      </c>
      <c r="M126" s="65">
        <v>6</v>
      </c>
      <c r="N126" s="65">
        <v>6</v>
      </c>
      <c r="O126" s="65">
        <v>6</v>
      </c>
      <c r="P126" s="65">
        <v>6</v>
      </c>
      <c r="Q126" s="65">
        <v>6</v>
      </c>
      <c r="R126" s="65">
        <v>6</v>
      </c>
      <c r="S126" s="65">
        <v>7</v>
      </c>
      <c r="T126" s="65">
        <v>7</v>
      </c>
      <c r="U126" s="65">
        <v>7</v>
      </c>
      <c r="V126" s="83">
        <v>7</v>
      </c>
      <c r="W126" s="65">
        <v>7</v>
      </c>
      <c r="X126" s="84">
        <v>8</v>
      </c>
      <c r="Y126" s="66">
        <v>8</v>
      </c>
      <c r="Z126" s="69">
        <f t="shared" si="3"/>
        <v>6.4</v>
      </c>
      <c r="AA126" s="94"/>
      <c r="AE126" s="183"/>
      <c r="AF126" s="186"/>
    </row>
    <row r="127" spans="1:32" ht="15" customHeight="1" x14ac:dyDescent="0.35">
      <c r="A127" s="61" t="s">
        <v>452</v>
      </c>
      <c r="B127" s="62" t="s">
        <v>633</v>
      </c>
      <c r="C127" s="71" t="s">
        <v>634</v>
      </c>
      <c r="D127" s="62" t="s">
        <v>635</v>
      </c>
      <c r="E127" s="63" t="s">
        <v>636</v>
      </c>
      <c r="F127" s="62" t="s">
        <v>217</v>
      </c>
      <c r="G127" s="62" t="s">
        <v>637</v>
      </c>
      <c r="H127" s="64">
        <v>1064600</v>
      </c>
      <c r="I127" s="64">
        <v>330000</v>
      </c>
      <c r="J127" s="62" t="s">
        <v>32</v>
      </c>
      <c r="K127" s="70"/>
      <c r="L127" s="70"/>
      <c r="M127" s="65">
        <v>5</v>
      </c>
      <c r="N127" s="66">
        <v>5</v>
      </c>
      <c r="O127" s="65">
        <v>5</v>
      </c>
      <c r="P127" s="65">
        <v>6</v>
      </c>
      <c r="Q127" s="65">
        <v>6</v>
      </c>
      <c r="R127" s="65">
        <v>6</v>
      </c>
      <c r="S127" s="65">
        <v>6</v>
      </c>
      <c r="T127" s="65">
        <v>7</v>
      </c>
      <c r="U127" s="65">
        <v>7</v>
      </c>
      <c r="V127" s="84">
        <v>7</v>
      </c>
      <c r="W127" s="65">
        <v>7</v>
      </c>
      <c r="X127" s="83">
        <v>8</v>
      </c>
      <c r="Y127" s="85">
        <v>8</v>
      </c>
      <c r="Z127" s="69">
        <f t="shared" si="3"/>
        <v>6.384615384615385</v>
      </c>
      <c r="AA127" s="110"/>
      <c r="AE127" s="183"/>
      <c r="AF127" s="186"/>
    </row>
    <row r="128" spans="1:32" ht="15" customHeight="1" x14ac:dyDescent="0.35">
      <c r="A128" s="61" t="s">
        <v>452</v>
      </c>
      <c r="B128" s="62" t="s">
        <v>638</v>
      </c>
      <c r="C128" s="62" t="s">
        <v>639</v>
      </c>
      <c r="D128" s="62" t="s">
        <v>640</v>
      </c>
      <c r="E128" s="63" t="s">
        <v>641</v>
      </c>
      <c r="F128" s="62" t="s">
        <v>30</v>
      </c>
      <c r="G128" s="62" t="s">
        <v>642</v>
      </c>
      <c r="H128" s="64">
        <v>1381800</v>
      </c>
      <c r="I128" s="64">
        <v>238000</v>
      </c>
      <c r="J128" s="62" t="s">
        <v>32</v>
      </c>
      <c r="K128" s="65">
        <v>3</v>
      </c>
      <c r="L128" s="66">
        <v>5</v>
      </c>
      <c r="M128" s="65">
        <v>5</v>
      </c>
      <c r="N128" s="65">
        <v>6</v>
      </c>
      <c r="O128" s="65">
        <v>6</v>
      </c>
      <c r="P128" s="65">
        <v>6</v>
      </c>
      <c r="Q128" s="65">
        <v>6</v>
      </c>
      <c r="R128" s="65">
        <v>6</v>
      </c>
      <c r="S128" s="65">
        <v>7</v>
      </c>
      <c r="T128" s="65">
        <v>7</v>
      </c>
      <c r="U128" s="65">
        <v>7</v>
      </c>
      <c r="V128" s="67">
        <v>7</v>
      </c>
      <c r="W128" s="65">
        <v>8</v>
      </c>
      <c r="X128" s="65">
        <v>8</v>
      </c>
      <c r="Y128" s="68">
        <v>8</v>
      </c>
      <c r="Z128" s="69">
        <f t="shared" si="3"/>
        <v>6.333333333333333</v>
      </c>
      <c r="AA128" s="110"/>
      <c r="AE128" s="183"/>
      <c r="AF128" s="186"/>
    </row>
    <row r="129" spans="1:32" ht="15" customHeight="1" x14ac:dyDescent="0.35">
      <c r="A129" s="61" t="s">
        <v>452</v>
      </c>
      <c r="B129" s="62" t="s">
        <v>643</v>
      </c>
      <c r="C129" s="62" t="s">
        <v>644</v>
      </c>
      <c r="D129" s="62" t="s">
        <v>645</v>
      </c>
      <c r="E129" s="63" t="s">
        <v>646</v>
      </c>
      <c r="F129" s="62" t="s">
        <v>30</v>
      </c>
      <c r="G129" s="62" t="s">
        <v>647</v>
      </c>
      <c r="H129" s="64">
        <v>995000</v>
      </c>
      <c r="I129" s="64">
        <v>226000</v>
      </c>
      <c r="J129" s="62" t="s">
        <v>32</v>
      </c>
      <c r="K129" s="65">
        <v>5</v>
      </c>
      <c r="L129" s="66">
        <v>5</v>
      </c>
      <c r="M129" s="65">
        <v>5</v>
      </c>
      <c r="N129" s="65">
        <v>5</v>
      </c>
      <c r="O129" s="65">
        <v>6</v>
      </c>
      <c r="P129" s="65">
        <v>6</v>
      </c>
      <c r="Q129" s="65">
        <v>6</v>
      </c>
      <c r="R129" s="65">
        <v>7</v>
      </c>
      <c r="S129" s="65">
        <v>7</v>
      </c>
      <c r="T129" s="65">
        <v>7</v>
      </c>
      <c r="U129" s="65">
        <v>7</v>
      </c>
      <c r="V129" s="67">
        <v>7</v>
      </c>
      <c r="W129" s="65">
        <v>7</v>
      </c>
      <c r="X129" s="65">
        <v>7</v>
      </c>
      <c r="Y129" s="68">
        <v>8</v>
      </c>
      <c r="Z129" s="69">
        <f t="shared" si="3"/>
        <v>6.333333333333333</v>
      </c>
      <c r="AA129" s="110"/>
      <c r="AE129" s="182"/>
      <c r="AF129" s="186"/>
    </row>
    <row r="130" spans="1:32" ht="15" customHeight="1" x14ac:dyDescent="0.35">
      <c r="A130" s="61" t="s">
        <v>452</v>
      </c>
      <c r="B130" s="62" t="s">
        <v>648</v>
      </c>
      <c r="C130" s="62" t="s">
        <v>649</v>
      </c>
      <c r="D130" s="62" t="s">
        <v>650</v>
      </c>
      <c r="E130" s="63" t="s">
        <v>651</v>
      </c>
      <c r="F130" s="62" t="s">
        <v>30</v>
      </c>
      <c r="G130" s="62" t="s">
        <v>652</v>
      </c>
      <c r="H130" s="64">
        <v>10297000</v>
      </c>
      <c r="I130" s="64">
        <v>2163000</v>
      </c>
      <c r="J130" s="62" t="s">
        <v>32</v>
      </c>
      <c r="K130" s="65">
        <v>4</v>
      </c>
      <c r="L130" s="66">
        <v>4</v>
      </c>
      <c r="M130" s="65">
        <v>5</v>
      </c>
      <c r="N130" s="65">
        <v>5</v>
      </c>
      <c r="O130" s="65">
        <v>6</v>
      </c>
      <c r="P130" s="65">
        <v>6</v>
      </c>
      <c r="Q130" s="65">
        <v>6</v>
      </c>
      <c r="R130" s="65">
        <v>6</v>
      </c>
      <c r="S130" s="65">
        <v>6</v>
      </c>
      <c r="T130" s="65">
        <v>6</v>
      </c>
      <c r="U130" s="65">
        <v>6</v>
      </c>
      <c r="V130" s="67">
        <v>7</v>
      </c>
      <c r="W130" s="65">
        <v>8</v>
      </c>
      <c r="X130" s="65">
        <v>8</v>
      </c>
      <c r="Y130" s="68">
        <v>9</v>
      </c>
      <c r="Z130" s="69">
        <f t="shared" si="3"/>
        <v>6.1333333333333337</v>
      </c>
      <c r="AA130" s="110"/>
      <c r="AE130" s="182"/>
      <c r="AF130" s="186"/>
    </row>
    <row r="131" spans="1:32" ht="15" customHeight="1" x14ac:dyDescent="0.35">
      <c r="A131" s="61" t="s">
        <v>452</v>
      </c>
      <c r="B131" s="62" t="s">
        <v>653</v>
      </c>
      <c r="C131" s="71" t="s">
        <v>654</v>
      </c>
      <c r="D131" s="62" t="s">
        <v>655</v>
      </c>
      <c r="E131" s="63" t="s">
        <v>656</v>
      </c>
      <c r="F131" s="62" t="s">
        <v>30</v>
      </c>
      <c r="G131" s="62" t="s">
        <v>657</v>
      </c>
      <c r="H131" s="64">
        <v>526700</v>
      </c>
      <c r="I131" s="64">
        <v>301700</v>
      </c>
      <c r="J131" s="62" t="s">
        <v>73</v>
      </c>
      <c r="K131" s="65">
        <v>5</v>
      </c>
      <c r="L131" s="66">
        <v>5</v>
      </c>
      <c r="M131" s="65">
        <v>5</v>
      </c>
      <c r="N131" s="65">
        <v>5</v>
      </c>
      <c r="O131" s="65">
        <v>6</v>
      </c>
      <c r="P131" s="65">
        <v>6</v>
      </c>
      <c r="Q131" s="65">
        <v>6</v>
      </c>
      <c r="R131" s="65">
        <v>6</v>
      </c>
      <c r="S131" s="65">
        <v>6</v>
      </c>
      <c r="T131" s="65">
        <v>6</v>
      </c>
      <c r="U131" s="65">
        <v>7</v>
      </c>
      <c r="V131" s="67">
        <v>7</v>
      </c>
      <c r="W131" s="65">
        <v>7</v>
      </c>
      <c r="X131" s="65">
        <v>7</v>
      </c>
      <c r="Y131" s="68">
        <v>7</v>
      </c>
      <c r="Z131" s="69">
        <f t="shared" si="3"/>
        <v>6.0666666666666664</v>
      </c>
      <c r="AA131" s="110"/>
      <c r="AE131" s="182"/>
      <c r="AF131" s="186"/>
    </row>
    <row r="132" spans="1:32" ht="15" customHeight="1" x14ac:dyDescent="0.35">
      <c r="A132" s="61" t="s">
        <v>452</v>
      </c>
      <c r="B132" s="62" t="s">
        <v>658</v>
      </c>
      <c r="C132" s="62" t="s">
        <v>659</v>
      </c>
      <c r="D132" s="62" t="s">
        <v>660</v>
      </c>
      <c r="E132" s="63" t="s">
        <v>661</v>
      </c>
      <c r="F132" s="62" t="s">
        <v>30</v>
      </c>
      <c r="G132" s="62" t="s">
        <v>662</v>
      </c>
      <c r="H132" s="64">
        <v>5148000</v>
      </c>
      <c r="I132" s="64">
        <v>968000</v>
      </c>
      <c r="J132" s="62" t="s">
        <v>62</v>
      </c>
      <c r="K132" s="65">
        <v>4</v>
      </c>
      <c r="L132" s="66">
        <v>4</v>
      </c>
      <c r="M132" s="65">
        <v>5</v>
      </c>
      <c r="N132" s="65">
        <v>5</v>
      </c>
      <c r="O132" s="65">
        <v>5</v>
      </c>
      <c r="P132" s="65">
        <v>6</v>
      </c>
      <c r="Q132" s="65">
        <v>6</v>
      </c>
      <c r="R132" s="65">
        <v>6</v>
      </c>
      <c r="S132" s="65">
        <v>6</v>
      </c>
      <c r="T132" s="65">
        <v>6</v>
      </c>
      <c r="U132" s="65">
        <v>6</v>
      </c>
      <c r="V132" s="67">
        <v>6</v>
      </c>
      <c r="W132" s="65">
        <v>7</v>
      </c>
      <c r="X132" s="65">
        <v>7</v>
      </c>
      <c r="Y132" s="68">
        <v>9</v>
      </c>
      <c r="Z132" s="69">
        <f t="shared" si="3"/>
        <v>5.8666666666666663</v>
      </c>
      <c r="AA132" s="94"/>
      <c r="AE132" s="182"/>
      <c r="AF132" s="186"/>
    </row>
    <row r="133" spans="1:32" ht="15" customHeight="1" x14ac:dyDescent="0.35">
      <c r="A133" s="61" t="s">
        <v>452</v>
      </c>
      <c r="B133" s="62" t="s">
        <v>663</v>
      </c>
      <c r="C133" s="62" t="s">
        <v>664</v>
      </c>
      <c r="D133" s="62" t="s">
        <v>665</v>
      </c>
      <c r="E133" s="63" t="s">
        <v>666</v>
      </c>
      <c r="F133" s="62" t="s">
        <v>30</v>
      </c>
      <c r="G133" s="62" t="s">
        <v>667</v>
      </c>
      <c r="H133" s="64">
        <v>2806000</v>
      </c>
      <c r="I133" s="64">
        <v>997000</v>
      </c>
      <c r="J133" s="62" t="s">
        <v>62</v>
      </c>
      <c r="K133" s="65">
        <v>4</v>
      </c>
      <c r="L133" s="66">
        <v>5</v>
      </c>
      <c r="M133" s="65">
        <v>5</v>
      </c>
      <c r="N133" s="65">
        <v>5</v>
      </c>
      <c r="O133" s="65">
        <v>5</v>
      </c>
      <c r="P133" s="65">
        <v>5</v>
      </c>
      <c r="Q133" s="65">
        <v>5</v>
      </c>
      <c r="R133" s="65">
        <v>5</v>
      </c>
      <c r="S133" s="65">
        <v>6</v>
      </c>
      <c r="T133" s="65">
        <v>6</v>
      </c>
      <c r="U133" s="65">
        <v>6</v>
      </c>
      <c r="V133" s="67">
        <v>6</v>
      </c>
      <c r="W133" s="65">
        <v>7</v>
      </c>
      <c r="X133" s="65">
        <v>7</v>
      </c>
      <c r="Y133" s="68">
        <v>8</v>
      </c>
      <c r="Z133" s="69">
        <f t="shared" si="3"/>
        <v>5.666666666666667</v>
      </c>
      <c r="AA133" s="94"/>
      <c r="AE133" s="182"/>
      <c r="AF133" s="186"/>
    </row>
    <row r="134" spans="1:32" ht="15" customHeight="1" x14ac:dyDescent="0.35">
      <c r="A134" s="61" t="s">
        <v>452</v>
      </c>
      <c r="B134" s="62" t="s">
        <v>668</v>
      </c>
      <c r="C134" s="62" t="s">
        <v>669</v>
      </c>
      <c r="D134" s="62" t="s">
        <v>670</v>
      </c>
      <c r="E134" s="63" t="s">
        <v>671</v>
      </c>
      <c r="F134" s="62" t="s">
        <v>30</v>
      </c>
      <c r="G134" s="62" t="s">
        <v>672</v>
      </c>
      <c r="H134" s="64">
        <v>3310200</v>
      </c>
      <c r="I134" s="64">
        <v>1318200</v>
      </c>
      <c r="J134" s="62" t="s">
        <v>73</v>
      </c>
      <c r="K134" s="65">
        <v>2</v>
      </c>
      <c r="L134" s="66">
        <v>4</v>
      </c>
      <c r="M134" s="65">
        <v>5</v>
      </c>
      <c r="N134" s="65">
        <v>5</v>
      </c>
      <c r="O134" s="65">
        <v>5</v>
      </c>
      <c r="P134" s="65">
        <v>5</v>
      </c>
      <c r="Q134" s="65">
        <v>5</v>
      </c>
      <c r="R134" s="65">
        <v>5</v>
      </c>
      <c r="S134" s="65">
        <v>6</v>
      </c>
      <c r="T134" s="65">
        <v>6</v>
      </c>
      <c r="U134" s="65">
        <v>6</v>
      </c>
      <c r="V134" s="67">
        <v>6</v>
      </c>
      <c r="W134" s="65">
        <v>7</v>
      </c>
      <c r="X134" s="65">
        <v>8</v>
      </c>
      <c r="Y134" s="68">
        <v>9</v>
      </c>
      <c r="Z134" s="69">
        <f t="shared" ref="Z134:Z166" si="4">AVERAGE(K134:Y134)</f>
        <v>5.6</v>
      </c>
      <c r="AA134" s="94"/>
      <c r="AE134" s="182"/>
      <c r="AF134" s="186"/>
    </row>
    <row r="135" spans="1:32" ht="15" customHeight="1" x14ac:dyDescent="0.35">
      <c r="A135" s="61" t="s">
        <v>452</v>
      </c>
      <c r="B135" s="62" t="s">
        <v>673</v>
      </c>
      <c r="C135" s="62" t="s">
        <v>674</v>
      </c>
      <c r="D135" s="62" t="s">
        <v>675</v>
      </c>
      <c r="E135" s="63" t="s">
        <v>676</v>
      </c>
      <c r="F135" s="62" t="s">
        <v>30</v>
      </c>
      <c r="G135" s="62" t="s">
        <v>677</v>
      </c>
      <c r="H135" s="64">
        <v>2362000</v>
      </c>
      <c r="I135" s="64">
        <v>228000</v>
      </c>
      <c r="J135" s="62" t="s">
        <v>73</v>
      </c>
      <c r="K135" s="65">
        <v>3</v>
      </c>
      <c r="L135" s="66">
        <v>4</v>
      </c>
      <c r="M135" s="65">
        <v>4</v>
      </c>
      <c r="N135" s="65">
        <v>4</v>
      </c>
      <c r="O135" s="65">
        <v>5</v>
      </c>
      <c r="P135" s="65">
        <v>5</v>
      </c>
      <c r="Q135" s="65">
        <v>5</v>
      </c>
      <c r="R135" s="65">
        <v>5</v>
      </c>
      <c r="S135" s="65">
        <v>5</v>
      </c>
      <c r="T135" s="65">
        <v>6</v>
      </c>
      <c r="U135" s="65">
        <v>6</v>
      </c>
      <c r="V135" s="67">
        <v>7</v>
      </c>
      <c r="W135" s="65">
        <v>7</v>
      </c>
      <c r="X135" s="65">
        <v>7</v>
      </c>
      <c r="Y135" s="68">
        <v>9</v>
      </c>
      <c r="Z135" s="69">
        <f t="shared" si="4"/>
        <v>5.4666666666666668</v>
      </c>
      <c r="AA135" s="94"/>
      <c r="AE135" s="182"/>
      <c r="AF135" s="186"/>
    </row>
    <row r="136" spans="1:32" ht="15" customHeight="1" x14ac:dyDescent="0.35">
      <c r="A136" s="61" t="s">
        <v>452</v>
      </c>
      <c r="B136" s="62" t="s">
        <v>678</v>
      </c>
      <c r="C136" s="62" t="s">
        <v>679</v>
      </c>
      <c r="D136" s="62" t="s">
        <v>680</v>
      </c>
      <c r="E136" s="63" t="s">
        <v>681</v>
      </c>
      <c r="F136" s="62" t="s">
        <v>48</v>
      </c>
      <c r="G136" s="62" t="s">
        <v>682</v>
      </c>
      <c r="H136" s="64">
        <v>1343000</v>
      </c>
      <c r="I136" s="64">
        <v>783000</v>
      </c>
      <c r="J136" s="62" t="s">
        <v>73</v>
      </c>
      <c r="K136" s="65">
        <v>4</v>
      </c>
      <c r="L136" s="66">
        <v>4</v>
      </c>
      <c r="M136" s="65">
        <v>4</v>
      </c>
      <c r="N136" s="65">
        <v>5</v>
      </c>
      <c r="O136" s="65">
        <v>5</v>
      </c>
      <c r="P136" s="65">
        <v>5</v>
      </c>
      <c r="Q136" s="65">
        <v>5</v>
      </c>
      <c r="R136" s="65">
        <v>5</v>
      </c>
      <c r="S136" s="65">
        <v>6</v>
      </c>
      <c r="T136" s="65">
        <v>6</v>
      </c>
      <c r="U136" s="65">
        <v>6</v>
      </c>
      <c r="V136" s="67">
        <v>6</v>
      </c>
      <c r="W136" s="65">
        <v>6</v>
      </c>
      <c r="X136" s="65">
        <v>7</v>
      </c>
      <c r="Y136" s="68">
        <v>7</v>
      </c>
      <c r="Z136" s="69">
        <f t="shared" si="4"/>
        <v>5.4</v>
      </c>
      <c r="AA136" s="94"/>
      <c r="AE136" s="182"/>
      <c r="AF136" s="186"/>
    </row>
    <row r="137" spans="1:32" ht="15" customHeight="1" x14ac:dyDescent="0.35">
      <c r="A137" s="61" t="s">
        <v>452</v>
      </c>
      <c r="B137" s="62" t="s">
        <v>683</v>
      </c>
      <c r="C137" s="62" t="s">
        <v>684</v>
      </c>
      <c r="D137" s="62" t="s">
        <v>685</v>
      </c>
      <c r="E137" s="63" t="s">
        <v>686</v>
      </c>
      <c r="F137" s="62" t="s">
        <v>30</v>
      </c>
      <c r="G137" s="62" t="s">
        <v>687</v>
      </c>
      <c r="H137" s="64">
        <v>1856080</v>
      </c>
      <c r="I137" s="64">
        <v>291880</v>
      </c>
      <c r="J137" s="62" t="s">
        <v>73</v>
      </c>
      <c r="K137" s="65">
        <v>3</v>
      </c>
      <c r="L137" s="66">
        <v>4</v>
      </c>
      <c r="M137" s="65">
        <v>4</v>
      </c>
      <c r="N137" s="65">
        <v>4</v>
      </c>
      <c r="O137" s="65">
        <v>5</v>
      </c>
      <c r="P137" s="65">
        <v>5</v>
      </c>
      <c r="Q137" s="65">
        <v>5</v>
      </c>
      <c r="R137" s="65">
        <v>5</v>
      </c>
      <c r="S137" s="65">
        <v>5</v>
      </c>
      <c r="T137" s="65">
        <v>6</v>
      </c>
      <c r="U137" s="65">
        <v>6</v>
      </c>
      <c r="V137" s="67">
        <v>6</v>
      </c>
      <c r="W137" s="65">
        <v>7</v>
      </c>
      <c r="X137" s="65">
        <v>7</v>
      </c>
      <c r="Y137" s="68">
        <v>8</v>
      </c>
      <c r="Z137" s="69">
        <f t="shared" si="4"/>
        <v>5.333333333333333</v>
      </c>
      <c r="AA137" s="94"/>
      <c r="AE137" s="182"/>
      <c r="AF137" s="186"/>
    </row>
    <row r="138" spans="1:32" ht="15" customHeight="1" x14ac:dyDescent="0.35">
      <c r="A138" s="61" t="s">
        <v>452</v>
      </c>
      <c r="B138" s="62" t="s">
        <v>688</v>
      </c>
      <c r="C138" s="62" t="s">
        <v>689</v>
      </c>
      <c r="D138" s="62" t="s">
        <v>690</v>
      </c>
      <c r="E138" s="63" t="s">
        <v>691</v>
      </c>
      <c r="F138" s="62" t="s">
        <v>30</v>
      </c>
      <c r="G138" s="62" t="s">
        <v>692</v>
      </c>
      <c r="H138" s="64">
        <v>8297461</v>
      </c>
      <c r="I138" s="64">
        <v>581251</v>
      </c>
      <c r="J138" s="62" t="s">
        <v>32</v>
      </c>
      <c r="K138" s="65">
        <v>2</v>
      </c>
      <c r="L138" s="66">
        <v>3</v>
      </c>
      <c r="M138" s="65">
        <v>4</v>
      </c>
      <c r="N138" s="65">
        <v>4</v>
      </c>
      <c r="O138" s="65">
        <v>4</v>
      </c>
      <c r="P138" s="65">
        <v>5</v>
      </c>
      <c r="Q138" s="65">
        <v>5</v>
      </c>
      <c r="R138" s="65">
        <v>5</v>
      </c>
      <c r="S138" s="65">
        <v>5</v>
      </c>
      <c r="T138" s="65">
        <v>5</v>
      </c>
      <c r="U138" s="65">
        <v>6</v>
      </c>
      <c r="V138" s="67">
        <v>6</v>
      </c>
      <c r="W138" s="65">
        <v>6</v>
      </c>
      <c r="X138" s="65">
        <v>6</v>
      </c>
      <c r="Y138" s="68">
        <v>8</v>
      </c>
      <c r="Z138" s="69">
        <f t="shared" si="4"/>
        <v>4.9333333333333336</v>
      </c>
      <c r="AA138" s="94"/>
      <c r="AE138" s="182"/>
      <c r="AF138" s="186"/>
    </row>
    <row r="139" spans="1:32" ht="15" customHeight="1" x14ac:dyDescent="0.35">
      <c r="A139" s="61" t="s">
        <v>452</v>
      </c>
      <c r="B139" s="62" t="s">
        <v>693</v>
      </c>
      <c r="C139" s="62" t="s">
        <v>694</v>
      </c>
      <c r="D139" s="62" t="s">
        <v>695</v>
      </c>
      <c r="E139" s="63" t="s">
        <v>696</v>
      </c>
      <c r="F139" s="62" t="s">
        <v>30</v>
      </c>
      <c r="G139" s="62" t="s">
        <v>697</v>
      </c>
      <c r="H139" s="64">
        <v>2916000</v>
      </c>
      <c r="I139" s="64">
        <v>986200</v>
      </c>
      <c r="J139" s="62" t="s">
        <v>73</v>
      </c>
      <c r="K139" s="65">
        <v>4</v>
      </c>
      <c r="L139" s="66">
        <v>4</v>
      </c>
      <c r="M139" s="65">
        <v>4</v>
      </c>
      <c r="N139" s="65">
        <v>4</v>
      </c>
      <c r="O139" s="65">
        <v>4</v>
      </c>
      <c r="P139" s="65">
        <v>4</v>
      </c>
      <c r="Q139" s="65">
        <v>5</v>
      </c>
      <c r="R139" s="65">
        <v>5</v>
      </c>
      <c r="S139" s="65">
        <v>5</v>
      </c>
      <c r="T139" s="65">
        <v>5</v>
      </c>
      <c r="U139" s="65">
        <v>5</v>
      </c>
      <c r="V139" s="67">
        <v>6</v>
      </c>
      <c r="W139" s="65">
        <v>6</v>
      </c>
      <c r="X139" s="65">
        <v>6</v>
      </c>
      <c r="Y139" s="68">
        <v>7</v>
      </c>
      <c r="Z139" s="69">
        <f t="shared" si="4"/>
        <v>4.9333333333333336</v>
      </c>
      <c r="AA139" s="94"/>
      <c r="AE139" s="182"/>
      <c r="AF139" s="186"/>
    </row>
    <row r="140" spans="1:32" ht="15" customHeight="1" x14ac:dyDescent="0.35">
      <c r="A140" s="61" t="s">
        <v>452</v>
      </c>
      <c r="B140" s="62" t="s">
        <v>698</v>
      </c>
      <c r="C140" s="62" t="s">
        <v>699</v>
      </c>
      <c r="D140" s="62" t="s">
        <v>700</v>
      </c>
      <c r="E140" s="63" t="s">
        <v>701</v>
      </c>
      <c r="F140" s="62" t="s">
        <v>30</v>
      </c>
      <c r="G140" s="62" t="s">
        <v>702</v>
      </c>
      <c r="H140" s="64">
        <v>646000</v>
      </c>
      <c r="I140" s="64">
        <v>300000</v>
      </c>
      <c r="J140" s="62" t="s">
        <v>62</v>
      </c>
      <c r="K140" s="65">
        <v>2</v>
      </c>
      <c r="L140" s="66">
        <v>3</v>
      </c>
      <c r="M140" s="65">
        <v>4</v>
      </c>
      <c r="N140" s="65">
        <v>4</v>
      </c>
      <c r="O140" s="65">
        <v>4</v>
      </c>
      <c r="P140" s="65">
        <v>4</v>
      </c>
      <c r="Q140" s="65">
        <v>4</v>
      </c>
      <c r="R140" s="65">
        <v>4</v>
      </c>
      <c r="S140" s="65">
        <v>5</v>
      </c>
      <c r="T140" s="65">
        <v>5</v>
      </c>
      <c r="U140" s="65">
        <v>5</v>
      </c>
      <c r="V140" s="67">
        <v>5</v>
      </c>
      <c r="W140" s="65">
        <v>5</v>
      </c>
      <c r="X140" s="65">
        <v>6</v>
      </c>
      <c r="Y140" s="68">
        <v>6</v>
      </c>
      <c r="Z140" s="69">
        <f t="shared" si="4"/>
        <v>4.4000000000000004</v>
      </c>
      <c r="AA140" s="94"/>
      <c r="AE140" s="182"/>
      <c r="AF140" s="186"/>
    </row>
    <row r="141" spans="1:32" ht="15" customHeight="1" x14ac:dyDescent="0.35">
      <c r="A141" s="61" t="s">
        <v>452</v>
      </c>
      <c r="B141" s="62" t="s">
        <v>703</v>
      </c>
      <c r="C141" s="62" t="s">
        <v>704</v>
      </c>
      <c r="D141" s="62" t="s">
        <v>205</v>
      </c>
      <c r="E141" s="63" t="s">
        <v>705</v>
      </c>
      <c r="F141" s="62" t="s">
        <v>48</v>
      </c>
      <c r="G141" s="62" t="s">
        <v>207</v>
      </c>
      <c r="H141" s="64">
        <v>13683504</v>
      </c>
      <c r="I141" s="64">
        <v>1000000</v>
      </c>
      <c r="J141" s="62" t="s">
        <v>73</v>
      </c>
      <c r="K141" s="65">
        <v>1</v>
      </c>
      <c r="L141" s="66">
        <v>2</v>
      </c>
      <c r="M141" s="65">
        <v>2</v>
      </c>
      <c r="N141" s="65">
        <v>3</v>
      </c>
      <c r="O141" s="65">
        <v>3</v>
      </c>
      <c r="P141" s="65">
        <v>3</v>
      </c>
      <c r="Q141" s="65">
        <v>3</v>
      </c>
      <c r="R141" s="65">
        <v>4</v>
      </c>
      <c r="S141" s="65">
        <v>4</v>
      </c>
      <c r="T141" s="65">
        <v>5</v>
      </c>
      <c r="U141" s="65">
        <v>5</v>
      </c>
      <c r="V141" s="67">
        <v>5</v>
      </c>
      <c r="W141" s="65">
        <v>6</v>
      </c>
      <c r="X141" s="65">
        <v>6</v>
      </c>
      <c r="Y141" s="68">
        <v>6</v>
      </c>
      <c r="Z141" s="69">
        <f t="shared" si="4"/>
        <v>3.8666666666666667</v>
      </c>
      <c r="AA141" s="94"/>
      <c r="AE141" s="182"/>
      <c r="AF141" s="186"/>
    </row>
    <row r="142" spans="1:32" ht="15" customHeight="1" x14ac:dyDescent="0.35">
      <c r="A142" s="134" t="s">
        <v>452</v>
      </c>
      <c r="B142" s="135" t="s">
        <v>706</v>
      </c>
      <c r="C142" s="135" t="s">
        <v>707</v>
      </c>
      <c r="D142" s="135" t="s">
        <v>708</v>
      </c>
      <c r="E142" s="136" t="s">
        <v>709</v>
      </c>
      <c r="F142" s="135" t="s">
        <v>191</v>
      </c>
      <c r="G142" s="135" t="s">
        <v>710</v>
      </c>
      <c r="H142" s="137">
        <v>14723305</v>
      </c>
      <c r="I142" s="137">
        <v>786805</v>
      </c>
      <c r="J142" s="135" t="s">
        <v>73</v>
      </c>
      <c r="K142" s="138">
        <v>2</v>
      </c>
      <c r="L142" s="139">
        <v>2</v>
      </c>
      <c r="M142" s="138">
        <v>3</v>
      </c>
      <c r="N142" s="138">
        <v>3</v>
      </c>
      <c r="O142" s="138">
        <v>3</v>
      </c>
      <c r="P142" s="138">
        <v>3</v>
      </c>
      <c r="Q142" s="138">
        <v>3</v>
      </c>
      <c r="R142" s="138">
        <v>4</v>
      </c>
      <c r="S142" s="138">
        <v>4</v>
      </c>
      <c r="T142" s="138">
        <v>4</v>
      </c>
      <c r="U142" s="138">
        <v>4</v>
      </c>
      <c r="V142" s="140">
        <v>5</v>
      </c>
      <c r="W142" s="138">
        <v>5</v>
      </c>
      <c r="X142" s="138">
        <v>6</v>
      </c>
      <c r="Y142" s="141">
        <v>7</v>
      </c>
      <c r="Z142" s="142">
        <f t="shared" si="4"/>
        <v>3.8666666666666667</v>
      </c>
      <c r="AA142" s="121"/>
      <c r="AE142" s="182"/>
      <c r="AF142" s="186"/>
    </row>
    <row r="143" spans="1:32" ht="15" customHeight="1" x14ac:dyDescent="0.35">
      <c r="A143" s="135" t="s">
        <v>452</v>
      </c>
      <c r="B143" s="135" t="s">
        <v>711</v>
      </c>
      <c r="C143" s="135" t="s">
        <v>712</v>
      </c>
      <c r="D143" s="135" t="s">
        <v>713</v>
      </c>
      <c r="E143" s="136" t="s">
        <v>714</v>
      </c>
      <c r="F143" s="135" t="s">
        <v>191</v>
      </c>
      <c r="G143" s="135" t="s">
        <v>715</v>
      </c>
      <c r="H143" s="137">
        <v>2328000</v>
      </c>
      <c r="I143" s="137">
        <v>383500</v>
      </c>
      <c r="J143" s="135" t="s">
        <v>62</v>
      </c>
      <c r="K143" s="138">
        <v>1</v>
      </c>
      <c r="L143" s="139">
        <v>1</v>
      </c>
      <c r="M143" s="138">
        <v>2</v>
      </c>
      <c r="N143" s="138">
        <v>2</v>
      </c>
      <c r="O143" s="138">
        <v>2</v>
      </c>
      <c r="P143" s="138">
        <v>2</v>
      </c>
      <c r="Q143" s="138">
        <v>2</v>
      </c>
      <c r="R143" s="138">
        <v>2</v>
      </c>
      <c r="S143" s="138">
        <v>2</v>
      </c>
      <c r="T143" s="138">
        <v>3</v>
      </c>
      <c r="U143" s="138">
        <v>3</v>
      </c>
      <c r="V143" s="190">
        <v>3</v>
      </c>
      <c r="W143" s="138">
        <v>3</v>
      </c>
      <c r="X143" s="138">
        <v>3</v>
      </c>
      <c r="Y143" s="191">
        <v>3</v>
      </c>
      <c r="Z143" s="142">
        <f t="shared" si="4"/>
        <v>2.2666666666666666</v>
      </c>
      <c r="AA143" s="121"/>
      <c r="AE143" s="182"/>
      <c r="AF143" s="186"/>
    </row>
    <row r="144" spans="1:32" ht="15" customHeight="1" x14ac:dyDescent="0.35">
      <c r="A144" s="180" t="s">
        <v>716</v>
      </c>
      <c r="B144" s="148"/>
      <c r="C144" s="148"/>
      <c r="D144" s="148"/>
      <c r="E144" s="149"/>
      <c r="F144" s="148"/>
      <c r="G144" s="148"/>
      <c r="H144" s="150"/>
      <c r="I144" s="150"/>
      <c r="J144" s="148"/>
      <c r="K144" s="151"/>
      <c r="L144" s="152"/>
      <c r="M144" s="151"/>
      <c r="N144" s="151"/>
      <c r="O144" s="151"/>
      <c r="P144" s="151"/>
      <c r="Q144" s="151"/>
      <c r="R144" s="151"/>
      <c r="S144" s="151"/>
      <c r="T144" s="151"/>
      <c r="U144" s="151"/>
      <c r="V144" s="153"/>
      <c r="W144" s="151"/>
      <c r="X144" s="151"/>
      <c r="Y144" s="152"/>
      <c r="Z144" s="154"/>
      <c r="AA144" s="188">
        <f>SUM(AA145:AA175)</f>
        <v>41510000</v>
      </c>
      <c r="AE144" s="182"/>
      <c r="AF144" s="186"/>
    </row>
    <row r="145" spans="1:32" ht="15" customHeight="1" x14ac:dyDescent="0.35">
      <c r="A145" s="122" t="s">
        <v>716</v>
      </c>
      <c r="B145" s="123" t="s">
        <v>717</v>
      </c>
      <c r="C145" s="123" t="s">
        <v>718</v>
      </c>
      <c r="D145" s="124" t="s">
        <v>89</v>
      </c>
      <c r="E145" s="125" t="s">
        <v>719</v>
      </c>
      <c r="F145" s="123" t="s">
        <v>48</v>
      </c>
      <c r="G145" s="123" t="s">
        <v>91</v>
      </c>
      <c r="H145" s="126">
        <v>3084000</v>
      </c>
      <c r="I145" s="126">
        <v>1500000</v>
      </c>
      <c r="J145" s="123" t="s">
        <v>32</v>
      </c>
      <c r="K145" s="91"/>
      <c r="L145" s="127">
        <v>7</v>
      </c>
      <c r="M145" s="128">
        <v>7</v>
      </c>
      <c r="N145" s="127">
        <v>8</v>
      </c>
      <c r="O145" s="127">
        <v>8</v>
      </c>
      <c r="P145" s="127">
        <v>9</v>
      </c>
      <c r="Q145" s="127">
        <v>9</v>
      </c>
      <c r="R145" s="127">
        <v>9</v>
      </c>
      <c r="S145" s="127">
        <v>9</v>
      </c>
      <c r="T145" s="127">
        <v>9</v>
      </c>
      <c r="U145" s="127">
        <v>9</v>
      </c>
      <c r="V145" s="127">
        <v>10</v>
      </c>
      <c r="W145" s="145">
        <v>10</v>
      </c>
      <c r="X145" s="127">
        <v>10</v>
      </c>
      <c r="Y145" s="127">
        <v>10</v>
      </c>
      <c r="Z145" s="132">
        <f t="shared" si="4"/>
        <v>8.8571428571428577</v>
      </c>
      <c r="AA145" s="133">
        <v>1000000</v>
      </c>
      <c r="AE145" s="182"/>
      <c r="AF145" s="186"/>
    </row>
    <row r="146" spans="1:32" ht="15" customHeight="1" x14ac:dyDescent="0.35">
      <c r="A146" s="50" t="s">
        <v>716</v>
      </c>
      <c r="B146" s="7" t="s">
        <v>720</v>
      </c>
      <c r="C146" s="7" t="s">
        <v>721</v>
      </c>
      <c r="D146" s="10" t="s">
        <v>28</v>
      </c>
      <c r="E146" s="12" t="s">
        <v>722</v>
      </c>
      <c r="F146" s="7" t="s">
        <v>30</v>
      </c>
      <c r="G146" s="7" t="s">
        <v>31</v>
      </c>
      <c r="H146" s="9">
        <v>28230733</v>
      </c>
      <c r="I146" s="9">
        <v>11930733</v>
      </c>
      <c r="J146" s="7" t="s">
        <v>32</v>
      </c>
      <c r="K146" s="16">
        <v>6</v>
      </c>
      <c r="L146" s="26">
        <v>8</v>
      </c>
      <c r="M146" s="16">
        <v>8</v>
      </c>
      <c r="N146" s="16">
        <v>8</v>
      </c>
      <c r="O146" s="16">
        <v>8</v>
      </c>
      <c r="P146" s="16">
        <v>9</v>
      </c>
      <c r="Q146" s="16">
        <v>9</v>
      </c>
      <c r="R146" s="16">
        <v>9</v>
      </c>
      <c r="S146" s="16">
        <v>9</v>
      </c>
      <c r="T146" s="16">
        <v>9</v>
      </c>
      <c r="U146" s="16">
        <v>9</v>
      </c>
      <c r="V146" s="20">
        <v>10</v>
      </c>
      <c r="W146" s="16">
        <v>10</v>
      </c>
      <c r="X146" s="16">
        <v>10</v>
      </c>
      <c r="Y146" s="23">
        <v>10</v>
      </c>
      <c r="Z146" s="60">
        <f t="shared" si="4"/>
        <v>8.8000000000000007</v>
      </c>
      <c r="AA146" s="109">
        <v>8000000</v>
      </c>
      <c r="AE146" s="182"/>
      <c r="AF146" s="186"/>
    </row>
    <row r="147" spans="1:32" ht="15" customHeight="1" x14ac:dyDescent="0.35">
      <c r="A147" s="50" t="s">
        <v>716</v>
      </c>
      <c r="B147" s="7" t="s">
        <v>723</v>
      </c>
      <c r="C147" s="7" t="s">
        <v>724</v>
      </c>
      <c r="D147" s="10" t="s">
        <v>41</v>
      </c>
      <c r="E147" s="12" t="s">
        <v>725</v>
      </c>
      <c r="F147" s="7" t="s">
        <v>30</v>
      </c>
      <c r="G147" s="7" t="s">
        <v>43</v>
      </c>
      <c r="H147" s="9">
        <v>5530300</v>
      </c>
      <c r="I147" s="9">
        <v>3841225</v>
      </c>
      <c r="J147" s="7" t="s">
        <v>32</v>
      </c>
      <c r="K147" s="16">
        <v>7</v>
      </c>
      <c r="L147" s="26">
        <v>7</v>
      </c>
      <c r="M147" s="16">
        <v>8</v>
      </c>
      <c r="N147" s="16">
        <v>8</v>
      </c>
      <c r="O147" s="16">
        <v>9</v>
      </c>
      <c r="P147" s="16">
        <v>9</v>
      </c>
      <c r="Q147" s="16">
        <v>9</v>
      </c>
      <c r="R147" s="16">
        <v>9</v>
      </c>
      <c r="S147" s="16">
        <v>9</v>
      </c>
      <c r="T147" s="16">
        <v>9</v>
      </c>
      <c r="U147" s="16">
        <v>9</v>
      </c>
      <c r="V147" s="20">
        <v>9</v>
      </c>
      <c r="W147" s="16">
        <v>9</v>
      </c>
      <c r="X147" s="16">
        <v>10</v>
      </c>
      <c r="Y147" s="23">
        <v>10</v>
      </c>
      <c r="Z147" s="60">
        <f t="shared" si="4"/>
        <v>8.7333333333333325</v>
      </c>
      <c r="AA147" s="109">
        <v>2700000</v>
      </c>
      <c r="AE147" s="182"/>
      <c r="AF147" s="186"/>
    </row>
    <row r="148" spans="1:32" ht="15" customHeight="1" x14ac:dyDescent="0.35">
      <c r="A148" s="50" t="s">
        <v>716</v>
      </c>
      <c r="B148" s="7" t="s">
        <v>726</v>
      </c>
      <c r="C148" s="7" t="s">
        <v>727</v>
      </c>
      <c r="D148" s="10" t="s">
        <v>46</v>
      </c>
      <c r="E148" s="12" t="s">
        <v>728</v>
      </c>
      <c r="F148" s="7" t="s">
        <v>48</v>
      </c>
      <c r="G148" s="7" t="s">
        <v>49</v>
      </c>
      <c r="H148" s="9">
        <v>9572200</v>
      </c>
      <c r="I148" s="9">
        <v>3602200</v>
      </c>
      <c r="J148" s="7" t="s">
        <v>32</v>
      </c>
      <c r="K148" s="3"/>
      <c r="L148" s="16">
        <v>7</v>
      </c>
      <c r="M148" s="26">
        <v>7</v>
      </c>
      <c r="N148" s="16">
        <v>8</v>
      </c>
      <c r="O148" s="16">
        <v>8</v>
      </c>
      <c r="P148" s="16">
        <v>8</v>
      </c>
      <c r="Q148" s="16">
        <v>9</v>
      </c>
      <c r="R148" s="16">
        <v>9</v>
      </c>
      <c r="S148" s="16">
        <v>9</v>
      </c>
      <c r="T148" s="16">
        <v>9</v>
      </c>
      <c r="U148" s="16">
        <v>9</v>
      </c>
      <c r="V148" s="16">
        <v>9</v>
      </c>
      <c r="W148" s="20">
        <v>10</v>
      </c>
      <c r="X148" s="16">
        <v>10</v>
      </c>
      <c r="Y148" s="16">
        <v>10</v>
      </c>
      <c r="Z148" s="60">
        <f t="shared" si="4"/>
        <v>8.7142857142857135</v>
      </c>
      <c r="AA148" s="109">
        <v>2400000</v>
      </c>
      <c r="AE148" s="182"/>
      <c r="AF148" s="186"/>
    </row>
    <row r="149" spans="1:32" ht="15" customHeight="1" x14ac:dyDescent="0.35">
      <c r="A149" s="50" t="s">
        <v>716</v>
      </c>
      <c r="B149" s="7" t="s">
        <v>729</v>
      </c>
      <c r="C149" s="11" t="s">
        <v>730</v>
      </c>
      <c r="D149" s="10" t="s">
        <v>731</v>
      </c>
      <c r="E149" s="12" t="s">
        <v>732</v>
      </c>
      <c r="F149" s="7" t="s">
        <v>48</v>
      </c>
      <c r="G149" s="7" t="s">
        <v>733</v>
      </c>
      <c r="H149" s="9">
        <v>4737217</v>
      </c>
      <c r="I149" s="9">
        <v>928317</v>
      </c>
      <c r="J149" s="7" t="s">
        <v>32</v>
      </c>
      <c r="K149" s="16">
        <v>7</v>
      </c>
      <c r="L149" s="26">
        <v>7</v>
      </c>
      <c r="M149" s="16">
        <v>8</v>
      </c>
      <c r="N149" s="16">
        <v>8</v>
      </c>
      <c r="O149" s="16">
        <v>8</v>
      </c>
      <c r="P149" s="16">
        <v>8</v>
      </c>
      <c r="Q149" s="16">
        <v>8</v>
      </c>
      <c r="R149" s="16">
        <v>8</v>
      </c>
      <c r="S149" s="16">
        <v>9</v>
      </c>
      <c r="T149" s="16">
        <v>9</v>
      </c>
      <c r="U149" s="16">
        <v>9</v>
      </c>
      <c r="V149" s="20">
        <v>10</v>
      </c>
      <c r="W149" s="16">
        <v>10</v>
      </c>
      <c r="X149" s="16">
        <v>10</v>
      </c>
      <c r="Y149" s="23">
        <v>10</v>
      </c>
      <c r="Z149" s="60">
        <f t="shared" si="4"/>
        <v>8.6</v>
      </c>
      <c r="AA149" s="109">
        <v>600000</v>
      </c>
      <c r="AE149" s="183"/>
      <c r="AF149" s="186"/>
    </row>
    <row r="150" spans="1:32" ht="15" customHeight="1" x14ac:dyDescent="0.35">
      <c r="A150" s="50" t="s">
        <v>716</v>
      </c>
      <c r="B150" s="7" t="s">
        <v>734</v>
      </c>
      <c r="C150" s="7" t="s">
        <v>735</v>
      </c>
      <c r="D150" s="10" t="s">
        <v>736</v>
      </c>
      <c r="E150" s="12" t="s">
        <v>737</v>
      </c>
      <c r="F150" s="7" t="s">
        <v>217</v>
      </c>
      <c r="G150" s="7" t="s">
        <v>738</v>
      </c>
      <c r="H150" s="9">
        <v>9428060</v>
      </c>
      <c r="I150" s="9">
        <v>3996060</v>
      </c>
      <c r="J150" s="7" t="s">
        <v>73</v>
      </c>
      <c r="K150" s="16">
        <v>6</v>
      </c>
      <c r="L150" s="26">
        <v>6</v>
      </c>
      <c r="M150" s="16">
        <v>8</v>
      </c>
      <c r="N150" s="16">
        <v>8</v>
      </c>
      <c r="O150" s="16">
        <v>8</v>
      </c>
      <c r="P150" s="16">
        <v>8</v>
      </c>
      <c r="Q150" s="16">
        <v>8</v>
      </c>
      <c r="R150" s="16">
        <v>8</v>
      </c>
      <c r="S150" s="16">
        <v>9</v>
      </c>
      <c r="T150" s="16">
        <v>9</v>
      </c>
      <c r="U150" s="16">
        <v>9</v>
      </c>
      <c r="V150" s="20">
        <v>9</v>
      </c>
      <c r="W150" s="16">
        <v>9</v>
      </c>
      <c r="X150" s="16">
        <v>9</v>
      </c>
      <c r="Y150" s="23">
        <v>10</v>
      </c>
      <c r="Z150" s="60">
        <f t="shared" si="4"/>
        <v>8.2666666666666675</v>
      </c>
      <c r="AA150" s="109">
        <v>2450000</v>
      </c>
      <c r="AE150" s="182"/>
      <c r="AF150" s="186"/>
    </row>
    <row r="151" spans="1:32" ht="15" customHeight="1" x14ac:dyDescent="0.35">
      <c r="A151" s="50" t="s">
        <v>716</v>
      </c>
      <c r="B151" s="7" t="s">
        <v>739</v>
      </c>
      <c r="C151" s="7" t="s">
        <v>740</v>
      </c>
      <c r="D151" s="10" t="s">
        <v>741</v>
      </c>
      <c r="E151" s="12" t="s">
        <v>742</v>
      </c>
      <c r="F151" s="7" t="s">
        <v>191</v>
      </c>
      <c r="G151" s="7" t="s">
        <v>743</v>
      </c>
      <c r="H151" s="9">
        <v>3884920</v>
      </c>
      <c r="I151" s="9">
        <v>1750000</v>
      </c>
      <c r="J151" s="7" t="s">
        <v>32</v>
      </c>
      <c r="K151" s="16">
        <v>6</v>
      </c>
      <c r="L151" s="26">
        <v>7</v>
      </c>
      <c r="M151" s="16">
        <v>8</v>
      </c>
      <c r="N151" s="16">
        <v>8</v>
      </c>
      <c r="O151" s="16">
        <v>8</v>
      </c>
      <c r="P151" s="16">
        <v>8</v>
      </c>
      <c r="Q151" s="16">
        <v>8</v>
      </c>
      <c r="R151" s="16">
        <v>8</v>
      </c>
      <c r="S151" s="16">
        <v>9</v>
      </c>
      <c r="T151" s="16">
        <v>9</v>
      </c>
      <c r="U151" s="16">
        <v>9</v>
      </c>
      <c r="V151" s="20">
        <v>9</v>
      </c>
      <c r="W151" s="16">
        <v>9</v>
      </c>
      <c r="X151" s="16">
        <v>9</v>
      </c>
      <c r="Y151" s="23">
        <v>9</v>
      </c>
      <c r="Z151" s="60">
        <f t="shared" si="4"/>
        <v>8.2666666666666675</v>
      </c>
      <c r="AA151" s="109">
        <v>1000000</v>
      </c>
      <c r="AE151" s="182"/>
      <c r="AF151" s="186"/>
    </row>
    <row r="152" spans="1:32" ht="15" customHeight="1" x14ac:dyDescent="0.35">
      <c r="A152" s="50" t="s">
        <v>716</v>
      </c>
      <c r="B152" s="7" t="s">
        <v>744</v>
      </c>
      <c r="C152" s="7" t="s">
        <v>745</v>
      </c>
      <c r="D152" s="10" t="s">
        <v>746</v>
      </c>
      <c r="E152" s="12" t="s">
        <v>747</v>
      </c>
      <c r="F152" s="7" t="s">
        <v>30</v>
      </c>
      <c r="G152" s="7" t="s">
        <v>748</v>
      </c>
      <c r="H152" s="9">
        <v>11114750</v>
      </c>
      <c r="I152" s="9">
        <v>4878750</v>
      </c>
      <c r="J152" s="7" t="s">
        <v>73</v>
      </c>
      <c r="K152" s="16">
        <v>6</v>
      </c>
      <c r="L152" s="26">
        <v>7</v>
      </c>
      <c r="M152" s="16">
        <v>8</v>
      </c>
      <c r="N152" s="16">
        <v>8</v>
      </c>
      <c r="O152" s="16">
        <v>8</v>
      </c>
      <c r="P152" s="16">
        <v>8</v>
      </c>
      <c r="Q152" s="16">
        <v>8</v>
      </c>
      <c r="R152" s="16">
        <v>8</v>
      </c>
      <c r="S152" s="16">
        <v>8</v>
      </c>
      <c r="T152" s="16">
        <v>8</v>
      </c>
      <c r="U152" s="16">
        <v>9</v>
      </c>
      <c r="V152" s="20">
        <v>9</v>
      </c>
      <c r="W152" s="16">
        <v>9</v>
      </c>
      <c r="X152" s="16">
        <v>9</v>
      </c>
      <c r="Y152" s="23">
        <v>10</v>
      </c>
      <c r="Z152" s="60">
        <f t="shared" si="4"/>
        <v>8.1999999999999993</v>
      </c>
      <c r="AA152" s="109">
        <v>2000000</v>
      </c>
      <c r="AE152" s="182"/>
      <c r="AF152" s="186"/>
    </row>
    <row r="153" spans="1:32" ht="15" customHeight="1" x14ac:dyDescent="0.35">
      <c r="A153" s="50" t="s">
        <v>716</v>
      </c>
      <c r="B153" s="7" t="s">
        <v>749</v>
      </c>
      <c r="C153" s="7" t="s">
        <v>750</v>
      </c>
      <c r="D153" s="10" t="s">
        <v>52</v>
      </c>
      <c r="E153" s="12" t="s">
        <v>751</v>
      </c>
      <c r="F153" s="7" t="s">
        <v>30</v>
      </c>
      <c r="G153" s="7" t="s">
        <v>54</v>
      </c>
      <c r="H153" s="9">
        <v>11900000</v>
      </c>
      <c r="I153" s="9">
        <v>6100000</v>
      </c>
      <c r="J153" s="7" t="s">
        <v>32</v>
      </c>
      <c r="K153" s="16">
        <v>6</v>
      </c>
      <c r="L153" s="26">
        <v>6</v>
      </c>
      <c r="M153" s="16">
        <v>7</v>
      </c>
      <c r="N153" s="16">
        <v>8</v>
      </c>
      <c r="O153" s="16">
        <v>8</v>
      </c>
      <c r="P153" s="16">
        <v>8</v>
      </c>
      <c r="Q153" s="16">
        <v>8</v>
      </c>
      <c r="R153" s="16">
        <v>8</v>
      </c>
      <c r="S153" s="16">
        <v>8</v>
      </c>
      <c r="T153" s="16">
        <v>9</v>
      </c>
      <c r="U153" s="16">
        <v>9</v>
      </c>
      <c r="V153" s="20">
        <v>9</v>
      </c>
      <c r="W153" s="16">
        <v>9</v>
      </c>
      <c r="X153" s="16">
        <v>10</v>
      </c>
      <c r="Y153" s="23">
        <v>10</v>
      </c>
      <c r="Z153" s="60">
        <f t="shared" si="4"/>
        <v>8.1999999999999993</v>
      </c>
      <c r="AA153" s="109">
        <v>3000000</v>
      </c>
      <c r="AE153" s="182"/>
      <c r="AF153" s="186"/>
    </row>
    <row r="154" spans="1:32" ht="15" customHeight="1" x14ac:dyDescent="0.35">
      <c r="A154" s="50" t="s">
        <v>716</v>
      </c>
      <c r="B154" s="7" t="s">
        <v>752</v>
      </c>
      <c r="C154" s="7" t="s">
        <v>753</v>
      </c>
      <c r="D154" s="10" t="s">
        <v>754</v>
      </c>
      <c r="E154" s="12" t="s">
        <v>755</v>
      </c>
      <c r="F154" s="7" t="s">
        <v>30</v>
      </c>
      <c r="G154" s="7" t="s">
        <v>756</v>
      </c>
      <c r="H154" s="9">
        <v>3043300</v>
      </c>
      <c r="I154" s="9">
        <v>1638700</v>
      </c>
      <c r="J154" s="7" t="s">
        <v>32</v>
      </c>
      <c r="K154" s="3"/>
      <c r="L154" s="16">
        <v>7</v>
      </c>
      <c r="M154" s="28">
        <v>7</v>
      </c>
      <c r="N154" s="16">
        <v>7</v>
      </c>
      <c r="O154" s="16">
        <v>7</v>
      </c>
      <c r="P154" s="16">
        <v>8</v>
      </c>
      <c r="Q154" s="16">
        <v>8</v>
      </c>
      <c r="R154" s="16">
        <v>8</v>
      </c>
      <c r="S154" s="16">
        <v>8</v>
      </c>
      <c r="T154" s="16">
        <v>8</v>
      </c>
      <c r="U154" s="16">
        <v>8</v>
      </c>
      <c r="V154" s="16">
        <v>8</v>
      </c>
      <c r="W154" s="20">
        <v>9</v>
      </c>
      <c r="X154" s="16">
        <v>9</v>
      </c>
      <c r="Y154" s="16">
        <v>10</v>
      </c>
      <c r="Z154" s="60">
        <f t="shared" si="4"/>
        <v>8</v>
      </c>
      <c r="AA154" s="109">
        <v>800000</v>
      </c>
      <c r="AE154" s="182"/>
      <c r="AF154" s="186"/>
    </row>
    <row r="155" spans="1:32" ht="15" customHeight="1" x14ac:dyDescent="0.35">
      <c r="A155" s="50" t="s">
        <v>716</v>
      </c>
      <c r="B155" s="7" t="s">
        <v>757</v>
      </c>
      <c r="C155" s="11" t="s">
        <v>758</v>
      </c>
      <c r="D155" s="10" t="s">
        <v>759</v>
      </c>
      <c r="E155" s="12" t="s">
        <v>760</v>
      </c>
      <c r="F155" s="7" t="s">
        <v>30</v>
      </c>
      <c r="G155" s="7" t="s">
        <v>761</v>
      </c>
      <c r="H155" s="9">
        <v>2543744</v>
      </c>
      <c r="I155" s="9">
        <v>700000</v>
      </c>
      <c r="J155" s="7" t="s">
        <v>32</v>
      </c>
      <c r="K155" s="16">
        <v>6</v>
      </c>
      <c r="L155" s="26">
        <v>6</v>
      </c>
      <c r="M155" s="16">
        <v>6</v>
      </c>
      <c r="N155" s="16">
        <v>7</v>
      </c>
      <c r="O155" s="16">
        <v>7</v>
      </c>
      <c r="P155" s="16">
        <v>8</v>
      </c>
      <c r="Q155" s="16">
        <v>8</v>
      </c>
      <c r="R155" s="16">
        <v>8</v>
      </c>
      <c r="S155" s="16">
        <v>8</v>
      </c>
      <c r="T155" s="16">
        <v>8</v>
      </c>
      <c r="U155" s="16">
        <v>9</v>
      </c>
      <c r="V155" s="20">
        <v>9</v>
      </c>
      <c r="W155" s="16">
        <v>10</v>
      </c>
      <c r="X155" s="16">
        <v>10</v>
      </c>
      <c r="Y155" s="23">
        <v>10</v>
      </c>
      <c r="Z155" s="60">
        <f t="shared" si="4"/>
        <v>8</v>
      </c>
      <c r="AA155" s="109">
        <v>400000</v>
      </c>
      <c r="AE155" s="182"/>
      <c r="AF155" s="186"/>
    </row>
    <row r="156" spans="1:32" ht="15" customHeight="1" x14ac:dyDescent="0.35">
      <c r="A156" s="50" t="s">
        <v>716</v>
      </c>
      <c r="B156" s="7" t="s">
        <v>762</v>
      </c>
      <c r="C156" s="7" t="s">
        <v>763</v>
      </c>
      <c r="D156" s="10" t="s">
        <v>764</v>
      </c>
      <c r="E156" s="12" t="s">
        <v>765</v>
      </c>
      <c r="F156" s="7" t="s">
        <v>30</v>
      </c>
      <c r="G156" s="7" t="s">
        <v>766</v>
      </c>
      <c r="H156" s="9">
        <v>1380000</v>
      </c>
      <c r="I156" s="9">
        <v>510000</v>
      </c>
      <c r="J156" s="7" t="s">
        <v>32</v>
      </c>
      <c r="K156" s="16">
        <v>6</v>
      </c>
      <c r="L156" s="26">
        <v>6</v>
      </c>
      <c r="M156" s="16">
        <v>6</v>
      </c>
      <c r="N156" s="16">
        <v>7</v>
      </c>
      <c r="O156" s="16">
        <v>7</v>
      </c>
      <c r="P156" s="16">
        <v>7</v>
      </c>
      <c r="Q156" s="16">
        <v>8</v>
      </c>
      <c r="R156" s="16">
        <v>8</v>
      </c>
      <c r="S156" s="16">
        <v>8</v>
      </c>
      <c r="T156" s="16">
        <v>8</v>
      </c>
      <c r="U156" s="16">
        <v>8</v>
      </c>
      <c r="V156" s="20">
        <v>9</v>
      </c>
      <c r="W156" s="16">
        <v>10</v>
      </c>
      <c r="X156" s="16">
        <v>10</v>
      </c>
      <c r="Y156" s="23">
        <v>10</v>
      </c>
      <c r="Z156" s="60">
        <f t="shared" si="4"/>
        <v>7.8666666666666663</v>
      </c>
      <c r="AA156" s="109">
        <v>350000</v>
      </c>
      <c r="AE156" s="182"/>
      <c r="AF156" s="186"/>
    </row>
    <row r="157" spans="1:32" ht="15" customHeight="1" x14ac:dyDescent="0.35">
      <c r="A157" s="50" t="s">
        <v>716</v>
      </c>
      <c r="B157" s="7" t="s">
        <v>767</v>
      </c>
      <c r="C157" s="7" t="s">
        <v>768</v>
      </c>
      <c r="D157" s="10" t="s">
        <v>769</v>
      </c>
      <c r="E157" s="12" t="s">
        <v>770</v>
      </c>
      <c r="F157" s="7" t="s">
        <v>30</v>
      </c>
      <c r="G157" s="7" t="s">
        <v>771</v>
      </c>
      <c r="H157" s="9">
        <v>5993000</v>
      </c>
      <c r="I157" s="9">
        <v>2132000</v>
      </c>
      <c r="J157" s="7" t="s">
        <v>32</v>
      </c>
      <c r="K157" s="16">
        <v>6</v>
      </c>
      <c r="L157" s="26">
        <v>7</v>
      </c>
      <c r="M157" s="16">
        <v>7</v>
      </c>
      <c r="N157" s="16">
        <v>7</v>
      </c>
      <c r="O157" s="16">
        <v>7</v>
      </c>
      <c r="P157" s="16">
        <v>7</v>
      </c>
      <c r="Q157" s="16">
        <v>8</v>
      </c>
      <c r="R157" s="16">
        <v>8</v>
      </c>
      <c r="S157" s="16">
        <v>8</v>
      </c>
      <c r="T157" s="16">
        <v>8</v>
      </c>
      <c r="U157" s="16">
        <v>8</v>
      </c>
      <c r="V157" s="20">
        <v>8</v>
      </c>
      <c r="W157" s="16">
        <v>8</v>
      </c>
      <c r="X157" s="16">
        <v>9</v>
      </c>
      <c r="Y157" s="23">
        <v>9</v>
      </c>
      <c r="Z157" s="60">
        <f t="shared" si="4"/>
        <v>7.666666666666667</v>
      </c>
      <c r="AA157" s="109">
        <v>1100000</v>
      </c>
      <c r="AE157" s="182"/>
      <c r="AF157" s="186"/>
    </row>
    <row r="158" spans="1:32" ht="15" customHeight="1" x14ac:dyDescent="0.35">
      <c r="A158" s="50" t="s">
        <v>716</v>
      </c>
      <c r="B158" s="7" t="s">
        <v>772</v>
      </c>
      <c r="C158" s="7" t="s">
        <v>773</v>
      </c>
      <c r="D158" s="10" t="s">
        <v>774</v>
      </c>
      <c r="E158" s="12" t="s">
        <v>775</v>
      </c>
      <c r="F158" s="7" t="s">
        <v>30</v>
      </c>
      <c r="G158" s="7" t="s">
        <v>776</v>
      </c>
      <c r="H158" s="9">
        <v>10029000</v>
      </c>
      <c r="I158" s="9">
        <v>3834250</v>
      </c>
      <c r="J158" s="7" t="s">
        <v>32</v>
      </c>
      <c r="K158" s="3"/>
      <c r="L158" s="16">
        <v>5</v>
      </c>
      <c r="M158" s="28">
        <v>7</v>
      </c>
      <c r="N158" s="16">
        <v>7</v>
      </c>
      <c r="O158" s="16">
        <v>7</v>
      </c>
      <c r="P158" s="16">
        <v>7</v>
      </c>
      <c r="Q158" s="16">
        <v>7</v>
      </c>
      <c r="R158" s="16">
        <v>8</v>
      </c>
      <c r="S158" s="16">
        <v>8</v>
      </c>
      <c r="T158" s="16">
        <v>8</v>
      </c>
      <c r="U158" s="16">
        <v>8</v>
      </c>
      <c r="V158" s="16">
        <v>8</v>
      </c>
      <c r="W158" s="20">
        <v>8</v>
      </c>
      <c r="X158" s="16">
        <v>9</v>
      </c>
      <c r="Y158" s="16">
        <v>10</v>
      </c>
      <c r="Z158" s="60">
        <f t="shared" si="4"/>
        <v>7.6428571428571432</v>
      </c>
      <c r="AA158" s="109">
        <v>1500000</v>
      </c>
      <c r="AE158" s="182"/>
      <c r="AF158" s="186"/>
    </row>
    <row r="159" spans="1:32" ht="15" customHeight="1" x14ac:dyDescent="0.35">
      <c r="A159" s="50" t="s">
        <v>716</v>
      </c>
      <c r="B159" s="7" t="s">
        <v>777</v>
      </c>
      <c r="C159" s="7" t="s">
        <v>778</v>
      </c>
      <c r="D159" s="10" t="s">
        <v>779</v>
      </c>
      <c r="E159" s="12" t="s">
        <v>780</v>
      </c>
      <c r="F159" s="7" t="s">
        <v>48</v>
      </c>
      <c r="G159" s="7" t="s">
        <v>781</v>
      </c>
      <c r="H159" s="9">
        <v>85348770</v>
      </c>
      <c r="I159" s="9">
        <v>12224770</v>
      </c>
      <c r="J159" s="7" t="s">
        <v>62</v>
      </c>
      <c r="K159" s="16">
        <v>5</v>
      </c>
      <c r="L159" s="26">
        <v>5</v>
      </c>
      <c r="M159" s="16">
        <v>6</v>
      </c>
      <c r="N159" s="16">
        <v>7</v>
      </c>
      <c r="O159" s="16">
        <v>7</v>
      </c>
      <c r="P159" s="16">
        <v>8</v>
      </c>
      <c r="Q159" s="16">
        <v>8</v>
      </c>
      <c r="R159" s="16">
        <v>8</v>
      </c>
      <c r="S159" s="16">
        <v>8</v>
      </c>
      <c r="T159" s="16">
        <v>8</v>
      </c>
      <c r="U159" s="16">
        <v>8</v>
      </c>
      <c r="V159" s="20">
        <v>8</v>
      </c>
      <c r="W159" s="16">
        <v>9</v>
      </c>
      <c r="X159" s="16">
        <v>9</v>
      </c>
      <c r="Y159" s="23">
        <v>9</v>
      </c>
      <c r="Z159" s="60">
        <f t="shared" si="4"/>
        <v>7.5333333333333332</v>
      </c>
      <c r="AA159" s="109">
        <v>5400000</v>
      </c>
      <c r="AE159" s="182"/>
      <c r="AF159" s="186"/>
    </row>
    <row r="160" spans="1:32" ht="15" customHeight="1" x14ac:dyDescent="0.35">
      <c r="A160" s="50" t="s">
        <v>716</v>
      </c>
      <c r="B160" s="7" t="s">
        <v>782</v>
      </c>
      <c r="C160" s="7" t="s">
        <v>783</v>
      </c>
      <c r="D160" s="10" t="s">
        <v>784</v>
      </c>
      <c r="E160" s="12" t="s">
        <v>785</v>
      </c>
      <c r="F160" s="7" t="s">
        <v>217</v>
      </c>
      <c r="G160" s="7" t="s">
        <v>786</v>
      </c>
      <c r="H160" s="9">
        <v>38737079</v>
      </c>
      <c r="I160" s="9">
        <v>3667079</v>
      </c>
      <c r="J160" s="7" t="s">
        <v>62</v>
      </c>
      <c r="K160" s="16">
        <v>5</v>
      </c>
      <c r="L160" s="26">
        <v>6</v>
      </c>
      <c r="M160" s="16">
        <v>6</v>
      </c>
      <c r="N160" s="16">
        <v>7</v>
      </c>
      <c r="O160" s="16">
        <v>7</v>
      </c>
      <c r="P160" s="16">
        <v>7</v>
      </c>
      <c r="Q160" s="16">
        <v>7</v>
      </c>
      <c r="R160" s="16">
        <v>7</v>
      </c>
      <c r="S160" s="16">
        <v>8</v>
      </c>
      <c r="T160" s="16">
        <v>8</v>
      </c>
      <c r="U160" s="16">
        <v>8</v>
      </c>
      <c r="V160" s="20">
        <v>9</v>
      </c>
      <c r="W160" s="16">
        <v>9</v>
      </c>
      <c r="X160" s="16">
        <v>9</v>
      </c>
      <c r="Y160" s="23">
        <v>9</v>
      </c>
      <c r="Z160" s="60">
        <f t="shared" si="4"/>
        <v>7.4666666666666668</v>
      </c>
      <c r="AA160" s="109">
        <v>800000</v>
      </c>
      <c r="AE160" s="182"/>
      <c r="AF160" s="186"/>
    </row>
    <row r="161" spans="1:32" ht="15" customHeight="1" x14ac:dyDescent="0.35">
      <c r="A161" s="50" t="s">
        <v>716</v>
      </c>
      <c r="B161" s="7" t="s">
        <v>787</v>
      </c>
      <c r="C161" s="7" t="s">
        <v>788</v>
      </c>
      <c r="D161" s="10" t="s">
        <v>789</v>
      </c>
      <c r="E161" s="12" t="s">
        <v>790</v>
      </c>
      <c r="F161" s="7" t="s">
        <v>30</v>
      </c>
      <c r="G161" s="7" t="s">
        <v>791</v>
      </c>
      <c r="H161" s="9">
        <v>688000</v>
      </c>
      <c r="I161" s="9">
        <v>352600</v>
      </c>
      <c r="J161" s="7" t="s">
        <v>32</v>
      </c>
      <c r="K161" s="16">
        <v>5</v>
      </c>
      <c r="L161" s="26">
        <v>6</v>
      </c>
      <c r="M161" s="16">
        <v>6</v>
      </c>
      <c r="N161" s="16">
        <v>7</v>
      </c>
      <c r="O161" s="16">
        <v>7</v>
      </c>
      <c r="P161" s="16">
        <v>7</v>
      </c>
      <c r="Q161" s="16">
        <v>7</v>
      </c>
      <c r="R161" s="16">
        <v>7</v>
      </c>
      <c r="S161" s="16">
        <v>8</v>
      </c>
      <c r="T161" s="16">
        <v>8</v>
      </c>
      <c r="U161" s="16">
        <v>8</v>
      </c>
      <c r="V161" s="20">
        <v>8</v>
      </c>
      <c r="W161" s="16">
        <v>9</v>
      </c>
      <c r="X161" s="16">
        <v>9</v>
      </c>
      <c r="Y161" s="23">
        <v>9</v>
      </c>
      <c r="Z161" s="60">
        <f t="shared" si="4"/>
        <v>7.4</v>
      </c>
      <c r="AA161" s="109">
        <v>160000</v>
      </c>
      <c r="AE161" s="182"/>
      <c r="AF161" s="186"/>
    </row>
    <row r="162" spans="1:32" ht="15" customHeight="1" x14ac:dyDescent="0.35">
      <c r="A162" s="50" t="s">
        <v>716</v>
      </c>
      <c r="B162" s="7" t="s">
        <v>792</v>
      </c>
      <c r="C162" s="7" t="s">
        <v>793</v>
      </c>
      <c r="D162" s="10" t="s">
        <v>794</v>
      </c>
      <c r="E162" s="12" t="s">
        <v>795</v>
      </c>
      <c r="F162" s="7" t="s">
        <v>30</v>
      </c>
      <c r="G162" s="7" t="s">
        <v>796</v>
      </c>
      <c r="H162" s="9">
        <v>29489710</v>
      </c>
      <c r="I162" s="9">
        <v>11080590</v>
      </c>
      <c r="J162" s="7" t="s">
        <v>32</v>
      </c>
      <c r="K162" s="16">
        <v>5</v>
      </c>
      <c r="L162" s="26">
        <v>6</v>
      </c>
      <c r="M162" s="16">
        <v>6</v>
      </c>
      <c r="N162" s="16">
        <v>7</v>
      </c>
      <c r="O162" s="16">
        <v>7</v>
      </c>
      <c r="P162" s="16">
        <v>8</v>
      </c>
      <c r="Q162" s="16">
        <v>8</v>
      </c>
      <c r="R162" s="16">
        <v>8</v>
      </c>
      <c r="S162" s="16">
        <v>8</v>
      </c>
      <c r="T162" s="16">
        <v>8</v>
      </c>
      <c r="U162" s="16">
        <v>8</v>
      </c>
      <c r="V162" s="20">
        <v>8</v>
      </c>
      <c r="W162" s="16">
        <v>8</v>
      </c>
      <c r="X162" s="16">
        <v>8</v>
      </c>
      <c r="Y162" s="23">
        <v>8</v>
      </c>
      <c r="Z162" s="60">
        <f t="shared" si="4"/>
        <v>7.4</v>
      </c>
      <c r="AA162" s="109">
        <v>4400000</v>
      </c>
      <c r="AE162" s="182"/>
      <c r="AF162" s="186"/>
    </row>
    <row r="163" spans="1:32" ht="15" customHeight="1" x14ac:dyDescent="0.35">
      <c r="A163" s="50" t="s">
        <v>716</v>
      </c>
      <c r="B163" s="10" t="s">
        <v>797</v>
      </c>
      <c r="C163" s="8" t="s">
        <v>798</v>
      </c>
      <c r="D163" s="10" t="s">
        <v>799</v>
      </c>
      <c r="E163" s="12" t="s">
        <v>800</v>
      </c>
      <c r="F163" s="7" t="s">
        <v>48</v>
      </c>
      <c r="G163" s="7" t="s">
        <v>801</v>
      </c>
      <c r="H163" s="9">
        <v>2422000</v>
      </c>
      <c r="I163" s="9">
        <v>867000</v>
      </c>
      <c r="J163" s="7" t="s">
        <v>32</v>
      </c>
      <c r="K163" s="3"/>
      <c r="L163" s="16">
        <v>5</v>
      </c>
      <c r="M163" s="26">
        <v>6</v>
      </c>
      <c r="N163" s="16">
        <v>6</v>
      </c>
      <c r="O163" s="16">
        <v>7</v>
      </c>
      <c r="P163" s="16">
        <v>7</v>
      </c>
      <c r="Q163" s="16">
        <v>7</v>
      </c>
      <c r="R163" s="16">
        <v>7</v>
      </c>
      <c r="S163" s="16">
        <v>8</v>
      </c>
      <c r="T163" s="16">
        <v>8</v>
      </c>
      <c r="U163" s="16">
        <v>8</v>
      </c>
      <c r="V163" s="16">
        <v>8</v>
      </c>
      <c r="W163" s="20">
        <v>8</v>
      </c>
      <c r="X163" s="16">
        <v>9</v>
      </c>
      <c r="Y163" s="16">
        <v>9</v>
      </c>
      <c r="Z163" s="60">
        <f t="shared" si="4"/>
        <v>7.3571428571428568</v>
      </c>
      <c r="AA163" s="109">
        <v>350000</v>
      </c>
      <c r="AE163" s="182"/>
      <c r="AF163" s="186"/>
    </row>
    <row r="164" spans="1:32" ht="15" customHeight="1" x14ac:dyDescent="0.35">
      <c r="A164" s="50" t="s">
        <v>716</v>
      </c>
      <c r="B164" s="7" t="s">
        <v>802</v>
      </c>
      <c r="C164" s="7" t="s">
        <v>803</v>
      </c>
      <c r="D164" s="10" t="s">
        <v>215</v>
      </c>
      <c r="E164" s="12" t="s">
        <v>804</v>
      </c>
      <c r="F164" s="7" t="s">
        <v>217</v>
      </c>
      <c r="G164" s="7" t="s">
        <v>218</v>
      </c>
      <c r="H164" s="9">
        <v>13207987</v>
      </c>
      <c r="I164" s="9">
        <v>7208819</v>
      </c>
      <c r="J164" s="7" t="s">
        <v>62</v>
      </c>
      <c r="K164" s="16">
        <v>5</v>
      </c>
      <c r="L164" s="26">
        <v>6</v>
      </c>
      <c r="M164" s="16">
        <v>6</v>
      </c>
      <c r="N164" s="16">
        <v>6</v>
      </c>
      <c r="O164" s="16">
        <v>7</v>
      </c>
      <c r="P164" s="16">
        <v>7</v>
      </c>
      <c r="Q164" s="16">
        <v>7</v>
      </c>
      <c r="R164" s="16">
        <v>7</v>
      </c>
      <c r="S164" s="16">
        <v>7</v>
      </c>
      <c r="T164" s="16">
        <v>7</v>
      </c>
      <c r="U164" s="16">
        <v>8</v>
      </c>
      <c r="V164" s="20">
        <v>8</v>
      </c>
      <c r="W164" s="16">
        <v>8</v>
      </c>
      <c r="X164" s="16">
        <v>9</v>
      </c>
      <c r="Y164" s="23">
        <v>10</v>
      </c>
      <c r="Z164" s="60">
        <f t="shared" si="4"/>
        <v>7.2</v>
      </c>
      <c r="AA164" s="109">
        <v>1500000</v>
      </c>
      <c r="AE164" s="182"/>
      <c r="AF164" s="186"/>
    </row>
    <row r="165" spans="1:32" ht="15" customHeight="1" x14ac:dyDescent="0.35">
      <c r="A165" s="50" t="s">
        <v>716</v>
      </c>
      <c r="B165" s="7" t="s">
        <v>805</v>
      </c>
      <c r="C165" s="7" t="s">
        <v>806</v>
      </c>
      <c r="D165" s="10" t="s">
        <v>807</v>
      </c>
      <c r="E165" s="12" t="s">
        <v>808</v>
      </c>
      <c r="F165" s="7" t="s">
        <v>30</v>
      </c>
      <c r="G165" s="7" t="s">
        <v>809</v>
      </c>
      <c r="H165" s="9">
        <v>504000</v>
      </c>
      <c r="I165" s="9">
        <v>280000</v>
      </c>
      <c r="J165" s="7" t="s">
        <v>62</v>
      </c>
      <c r="K165" s="16">
        <v>5</v>
      </c>
      <c r="L165" s="26">
        <v>6</v>
      </c>
      <c r="M165" s="16">
        <v>6</v>
      </c>
      <c r="N165" s="16">
        <v>6</v>
      </c>
      <c r="O165" s="16">
        <v>6</v>
      </c>
      <c r="P165" s="16">
        <v>7</v>
      </c>
      <c r="Q165" s="16">
        <v>7</v>
      </c>
      <c r="R165" s="16">
        <v>7</v>
      </c>
      <c r="S165" s="16">
        <v>7</v>
      </c>
      <c r="T165" s="16">
        <v>8</v>
      </c>
      <c r="U165" s="16">
        <v>8</v>
      </c>
      <c r="V165" s="20">
        <v>8</v>
      </c>
      <c r="W165" s="16">
        <v>9</v>
      </c>
      <c r="X165" s="16">
        <v>9</v>
      </c>
      <c r="Y165" s="23">
        <v>9</v>
      </c>
      <c r="Z165" s="60">
        <f t="shared" si="4"/>
        <v>7.2</v>
      </c>
      <c r="AA165" s="109">
        <v>100000</v>
      </c>
      <c r="AE165" s="182"/>
      <c r="AF165" s="186"/>
    </row>
    <row r="166" spans="1:32" ht="15" customHeight="1" x14ac:dyDescent="0.35">
      <c r="A166" s="50" t="s">
        <v>716</v>
      </c>
      <c r="B166" s="7" t="s">
        <v>810</v>
      </c>
      <c r="C166" s="7" t="s">
        <v>811</v>
      </c>
      <c r="D166" s="10" t="s">
        <v>99</v>
      </c>
      <c r="E166" s="12" t="s">
        <v>812</v>
      </c>
      <c r="F166" s="7" t="s">
        <v>30</v>
      </c>
      <c r="G166" s="7" t="s">
        <v>101</v>
      </c>
      <c r="H166" s="9">
        <v>3381823</v>
      </c>
      <c r="I166" s="9">
        <v>692000</v>
      </c>
      <c r="J166" s="7" t="s">
        <v>73</v>
      </c>
      <c r="K166" s="16">
        <v>4</v>
      </c>
      <c r="L166" s="26">
        <v>6</v>
      </c>
      <c r="M166" s="16">
        <v>7</v>
      </c>
      <c r="N166" s="16">
        <v>7</v>
      </c>
      <c r="O166" s="16">
        <v>7</v>
      </c>
      <c r="P166" s="16">
        <v>7</v>
      </c>
      <c r="Q166" s="16">
        <v>7</v>
      </c>
      <c r="R166" s="16">
        <v>7</v>
      </c>
      <c r="S166" s="16">
        <v>7</v>
      </c>
      <c r="T166" s="16">
        <v>7</v>
      </c>
      <c r="U166" s="16">
        <v>8</v>
      </c>
      <c r="V166" s="20">
        <v>8</v>
      </c>
      <c r="W166" s="16">
        <v>8</v>
      </c>
      <c r="X166" s="16">
        <v>8</v>
      </c>
      <c r="Y166" s="23">
        <v>8</v>
      </c>
      <c r="Z166" s="60">
        <f t="shared" si="4"/>
        <v>7.0666666666666664</v>
      </c>
      <c r="AA166" s="109">
        <v>400000</v>
      </c>
      <c r="AE166" s="182"/>
      <c r="AF166" s="186"/>
    </row>
    <row r="167" spans="1:32" ht="15" customHeight="1" x14ac:dyDescent="0.35">
      <c r="A167" s="50" t="s">
        <v>716</v>
      </c>
      <c r="B167" s="7" t="s">
        <v>813</v>
      </c>
      <c r="C167" s="7" t="s">
        <v>814</v>
      </c>
      <c r="D167" s="10" t="s">
        <v>815</v>
      </c>
      <c r="E167" s="12" t="s">
        <v>816</v>
      </c>
      <c r="F167" s="7" t="s">
        <v>30</v>
      </c>
      <c r="G167" s="7" t="s">
        <v>817</v>
      </c>
      <c r="H167" s="9">
        <v>1949000</v>
      </c>
      <c r="I167" s="9">
        <v>1250000</v>
      </c>
      <c r="J167" s="7" t="s">
        <v>32</v>
      </c>
      <c r="K167" s="16">
        <v>5</v>
      </c>
      <c r="L167" s="26">
        <v>6</v>
      </c>
      <c r="M167" s="16">
        <v>6</v>
      </c>
      <c r="N167" s="16">
        <v>6</v>
      </c>
      <c r="O167" s="16">
        <v>7</v>
      </c>
      <c r="P167" s="16">
        <v>7</v>
      </c>
      <c r="Q167" s="16">
        <v>7</v>
      </c>
      <c r="R167" s="16">
        <v>7</v>
      </c>
      <c r="S167" s="16">
        <v>7</v>
      </c>
      <c r="T167" s="16">
        <v>7</v>
      </c>
      <c r="U167" s="16">
        <v>7</v>
      </c>
      <c r="V167" s="20">
        <v>7</v>
      </c>
      <c r="W167" s="16">
        <v>8</v>
      </c>
      <c r="X167" s="16">
        <v>8</v>
      </c>
      <c r="Y167" s="23">
        <v>9</v>
      </c>
      <c r="Z167" s="60">
        <f t="shared" ref="Z167:Z203" si="5">AVERAGE(K167:Y167)</f>
        <v>6.9333333333333336</v>
      </c>
      <c r="AA167" s="109">
        <v>350000</v>
      </c>
      <c r="AE167" s="182"/>
      <c r="AF167" s="186"/>
    </row>
    <row r="168" spans="1:32" ht="15" customHeight="1" x14ac:dyDescent="0.35">
      <c r="A168" s="50" t="s">
        <v>716</v>
      </c>
      <c r="B168" s="7" t="s">
        <v>818</v>
      </c>
      <c r="C168" s="7" t="s">
        <v>819</v>
      </c>
      <c r="D168" s="10" t="s">
        <v>820</v>
      </c>
      <c r="E168" s="12" t="s">
        <v>821</v>
      </c>
      <c r="F168" s="7" t="s">
        <v>48</v>
      </c>
      <c r="G168" s="7" t="s">
        <v>822</v>
      </c>
      <c r="H168" s="9">
        <v>2970000</v>
      </c>
      <c r="I168" s="9">
        <v>960000</v>
      </c>
      <c r="J168" s="7" t="s">
        <v>62</v>
      </c>
      <c r="K168" s="3"/>
      <c r="L168" s="16">
        <v>4</v>
      </c>
      <c r="M168" s="28">
        <v>5</v>
      </c>
      <c r="N168" s="16">
        <v>5</v>
      </c>
      <c r="O168" s="16">
        <v>6</v>
      </c>
      <c r="P168" s="16">
        <v>6</v>
      </c>
      <c r="Q168" s="16">
        <v>7</v>
      </c>
      <c r="R168" s="16">
        <v>7</v>
      </c>
      <c r="S168" s="16">
        <v>7</v>
      </c>
      <c r="T168" s="16">
        <v>7</v>
      </c>
      <c r="U168" s="16">
        <v>7</v>
      </c>
      <c r="V168" s="16">
        <v>7</v>
      </c>
      <c r="W168" s="20">
        <v>8</v>
      </c>
      <c r="X168" s="16">
        <v>8</v>
      </c>
      <c r="Y168" s="16">
        <v>9</v>
      </c>
      <c r="Z168" s="60">
        <f t="shared" si="5"/>
        <v>6.6428571428571432</v>
      </c>
      <c r="AA168" s="109">
        <v>250000</v>
      </c>
      <c r="AE168" s="182"/>
      <c r="AF168" s="186"/>
    </row>
    <row r="169" spans="1:32" ht="15" customHeight="1" x14ac:dyDescent="0.35">
      <c r="A169" s="50" t="s">
        <v>716</v>
      </c>
      <c r="B169" s="7" t="s">
        <v>823</v>
      </c>
      <c r="C169" s="11" t="s">
        <v>824</v>
      </c>
      <c r="D169" s="10" t="s">
        <v>825</v>
      </c>
      <c r="E169" s="12" t="s">
        <v>826</v>
      </c>
      <c r="F169" s="7" t="s">
        <v>48</v>
      </c>
      <c r="G169" s="7" t="s">
        <v>827</v>
      </c>
      <c r="H169" s="9">
        <v>8950000</v>
      </c>
      <c r="I169" s="9">
        <v>2450000</v>
      </c>
      <c r="J169" s="7" t="s">
        <v>32</v>
      </c>
      <c r="K169" s="16">
        <v>4</v>
      </c>
      <c r="L169" s="26">
        <v>5</v>
      </c>
      <c r="M169" s="16">
        <v>5</v>
      </c>
      <c r="N169" s="16">
        <v>5</v>
      </c>
      <c r="O169" s="16">
        <v>6</v>
      </c>
      <c r="P169" s="16">
        <v>6</v>
      </c>
      <c r="Q169" s="16">
        <v>6</v>
      </c>
      <c r="R169" s="16">
        <v>7</v>
      </c>
      <c r="S169" s="16">
        <v>7</v>
      </c>
      <c r="T169" s="16">
        <v>7</v>
      </c>
      <c r="U169" s="16">
        <v>7</v>
      </c>
      <c r="V169" s="20">
        <v>7</v>
      </c>
      <c r="W169" s="16">
        <v>8</v>
      </c>
      <c r="X169" s="16">
        <v>8</v>
      </c>
      <c r="Y169" s="23">
        <v>9</v>
      </c>
      <c r="Z169" s="60">
        <f t="shared" si="5"/>
        <v>6.4666666666666668</v>
      </c>
      <c r="AA169" s="109">
        <v>200000</v>
      </c>
      <c r="AE169" s="182"/>
      <c r="AF169" s="186"/>
    </row>
    <row r="170" spans="1:32" ht="15" customHeight="1" x14ac:dyDescent="0.35">
      <c r="A170" s="50" t="s">
        <v>716</v>
      </c>
      <c r="B170" s="7" t="s">
        <v>828</v>
      </c>
      <c r="C170" s="11" t="s">
        <v>829</v>
      </c>
      <c r="D170" s="10" t="s">
        <v>830</v>
      </c>
      <c r="E170" s="12" t="s">
        <v>831</v>
      </c>
      <c r="F170" s="7" t="s">
        <v>48</v>
      </c>
      <c r="G170" s="7" t="s">
        <v>832</v>
      </c>
      <c r="H170" s="9">
        <v>6211753</v>
      </c>
      <c r="I170" s="9">
        <v>3426953</v>
      </c>
      <c r="J170" s="19" t="s">
        <v>270</v>
      </c>
      <c r="K170" s="16">
        <v>4</v>
      </c>
      <c r="L170" s="29">
        <v>5</v>
      </c>
      <c r="M170" s="16">
        <v>5</v>
      </c>
      <c r="N170" s="18">
        <v>5</v>
      </c>
      <c r="O170" s="22">
        <v>5</v>
      </c>
      <c r="P170" s="16">
        <v>6</v>
      </c>
      <c r="Q170" s="16">
        <v>6</v>
      </c>
      <c r="R170" s="16">
        <v>7</v>
      </c>
      <c r="S170" s="16">
        <v>7</v>
      </c>
      <c r="T170" s="16">
        <v>7</v>
      </c>
      <c r="U170" s="16">
        <v>7</v>
      </c>
      <c r="V170" s="47">
        <v>8</v>
      </c>
      <c r="W170" s="20">
        <v>8</v>
      </c>
      <c r="X170" s="16">
        <v>8</v>
      </c>
      <c r="Y170" s="16">
        <v>9</v>
      </c>
      <c r="Z170" s="60">
        <f>AVERAGE(K170:Y170)</f>
        <v>6.4666666666666668</v>
      </c>
      <c r="AA170" s="109">
        <v>300000</v>
      </c>
      <c r="AE170" s="182"/>
      <c r="AF170" s="186"/>
    </row>
    <row r="171" spans="1:32" ht="15" customHeight="1" x14ac:dyDescent="0.35">
      <c r="A171" s="61" t="s">
        <v>716</v>
      </c>
      <c r="B171" s="62" t="s">
        <v>833</v>
      </c>
      <c r="C171" s="62" t="s">
        <v>834</v>
      </c>
      <c r="D171" s="62" t="s">
        <v>835</v>
      </c>
      <c r="E171" s="63" t="s">
        <v>836</v>
      </c>
      <c r="F171" s="62" t="s">
        <v>191</v>
      </c>
      <c r="G171" s="62" t="s">
        <v>837</v>
      </c>
      <c r="H171" s="64">
        <v>7945000</v>
      </c>
      <c r="I171" s="64">
        <v>2857000</v>
      </c>
      <c r="J171" s="62" t="s">
        <v>32</v>
      </c>
      <c r="K171" s="65">
        <v>2</v>
      </c>
      <c r="L171" s="66">
        <v>4</v>
      </c>
      <c r="M171" s="65">
        <v>4</v>
      </c>
      <c r="N171" s="65">
        <v>5</v>
      </c>
      <c r="O171" s="65">
        <v>5</v>
      </c>
      <c r="P171" s="65">
        <v>6</v>
      </c>
      <c r="Q171" s="65">
        <v>6</v>
      </c>
      <c r="R171" s="65">
        <v>6</v>
      </c>
      <c r="S171" s="65">
        <v>6</v>
      </c>
      <c r="T171" s="65">
        <v>7</v>
      </c>
      <c r="U171" s="65">
        <v>7</v>
      </c>
      <c r="V171" s="67">
        <v>7</v>
      </c>
      <c r="W171" s="65">
        <v>7</v>
      </c>
      <c r="X171" s="65">
        <v>7</v>
      </c>
      <c r="Y171" s="68">
        <v>7</v>
      </c>
      <c r="Z171" s="69">
        <f t="shared" si="5"/>
        <v>5.7333333333333334</v>
      </c>
      <c r="AA171" s="111"/>
      <c r="AE171" s="182"/>
      <c r="AF171" s="186"/>
    </row>
    <row r="172" spans="1:32" ht="15" customHeight="1" x14ac:dyDescent="0.35">
      <c r="A172" s="61" t="s">
        <v>716</v>
      </c>
      <c r="B172" s="62" t="s">
        <v>838</v>
      </c>
      <c r="C172" s="62" t="s">
        <v>839</v>
      </c>
      <c r="D172" s="62" t="s">
        <v>840</v>
      </c>
      <c r="E172" s="63" t="s">
        <v>841</v>
      </c>
      <c r="F172" s="62" t="s">
        <v>48</v>
      </c>
      <c r="G172" s="62" t="s">
        <v>842</v>
      </c>
      <c r="H172" s="64">
        <v>9825000</v>
      </c>
      <c r="I172" s="64">
        <v>480000</v>
      </c>
      <c r="J172" s="62" t="s">
        <v>32</v>
      </c>
      <c r="K172" s="65">
        <v>4</v>
      </c>
      <c r="L172" s="66">
        <v>4</v>
      </c>
      <c r="M172" s="65">
        <v>4</v>
      </c>
      <c r="N172" s="65">
        <v>5</v>
      </c>
      <c r="O172" s="65">
        <v>5</v>
      </c>
      <c r="P172" s="65">
        <v>5</v>
      </c>
      <c r="Q172" s="65">
        <v>5</v>
      </c>
      <c r="R172" s="65">
        <v>5</v>
      </c>
      <c r="S172" s="65">
        <v>6</v>
      </c>
      <c r="T172" s="65">
        <v>6</v>
      </c>
      <c r="U172" s="65">
        <v>6</v>
      </c>
      <c r="V172" s="67">
        <v>6</v>
      </c>
      <c r="W172" s="65">
        <v>7</v>
      </c>
      <c r="X172" s="65">
        <v>7</v>
      </c>
      <c r="Y172" s="68">
        <v>8</v>
      </c>
      <c r="Z172" s="69">
        <f t="shared" si="5"/>
        <v>5.5333333333333332</v>
      </c>
      <c r="AA172" s="111"/>
      <c r="AE172" s="184"/>
      <c r="AF172" s="186"/>
    </row>
    <row r="173" spans="1:32" ht="15" customHeight="1" x14ac:dyDescent="0.35">
      <c r="A173" s="61" t="s">
        <v>716</v>
      </c>
      <c r="B173" s="62" t="s">
        <v>843</v>
      </c>
      <c r="C173" s="62" t="s">
        <v>844</v>
      </c>
      <c r="D173" s="62" t="s">
        <v>845</v>
      </c>
      <c r="E173" s="63" t="s">
        <v>846</v>
      </c>
      <c r="F173" s="62" t="s">
        <v>30</v>
      </c>
      <c r="G173" s="62" t="s">
        <v>847</v>
      </c>
      <c r="H173" s="64">
        <v>952000</v>
      </c>
      <c r="I173" s="64">
        <v>525000</v>
      </c>
      <c r="J173" s="62" t="s">
        <v>32</v>
      </c>
      <c r="K173" s="65">
        <v>4</v>
      </c>
      <c r="L173" s="66">
        <v>5</v>
      </c>
      <c r="M173" s="65">
        <v>5</v>
      </c>
      <c r="N173" s="65">
        <v>5</v>
      </c>
      <c r="O173" s="65">
        <v>5</v>
      </c>
      <c r="P173" s="65">
        <v>5</v>
      </c>
      <c r="Q173" s="65">
        <v>5</v>
      </c>
      <c r="R173" s="65">
        <v>5</v>
      </c>
      <c r="S173" s="65">
        <v>5</v>
      </c>
      <c r="T173" s="65">
        <v>5</v>
      </c>
      <c r="U173" s="65">
        <v>5</v>
      </c>
      <c r="V173" s="67">
        <v>5</v>
      </c>
      <c r="W173" s="65">
        <v>6</v>
      </c>
      <c r="X173" s="65">
        <v>6</v>
      </c>
      <c r="Y173" s="68">
        <v>7</v>
      </c>
      <c r="Z173" s="69">
        <f t="shared" si="5"/>
        <v>5.2</v>
      </c>
      <c r="AA173" s="94"/>
      <c r="AE173" s="184"/>
      <c r="AF173" s="186"/>
    </row>
    <row r="174" spans="1:32" ht="15" customHeight="1" x14ac:dyDescent="0.35">
      <c r="A174" s="134" t="s">
        <v>716</v>
      </c>
      <c r="B174" s="135" t="s">
        <v>848</v>
      </c>
      <c r="C174" s="135" t="s">
        <v>849</v>
      </c>
      <c r="D174" s="135" t="s">
        <v>850</v>
      </c>
      <c r="E174" s="136" t="s">
        <v>851</v>
      </c>
      <c r="F174" s="135" t="s">
        <v>30</v>
      </c>
      <c r="G174" s="135" t="s">
        <v>852</v>
      </c>
      <c r="H174" s="137">
        <v>953000</v>
      </c>
      <c r="I174" s="137">
        <v>667000</v>
      </c>
      <c r="J174" s="135" t="s">
        <v>62</v>
      </c>
      <c r="K174" s="138">
        <v>2</v>
      </c>
      <c r="L174" s="139">
        <v>3</v>
      </c>
      <c r="M174" s="138">
        <v>3</v>
      </c>
      <c r="N174" s="138">
        <v>3</v>
      </c>
      <c r="O174" s="138">
        <v>4</v>
      </c>
      <c r="P174" s="138">
        <v>4</v>
      </c>
      <c r="Q174" s="138">
        <v>4</v>
      </c>
      <c r="R174" s="138">
        <v>4</v>
      </c>
      <c r="S174" s="138">
        <v>4</v>
      </c>
      <c r="T174" s="138">
        <v>5</v>
      </c>
      <c r="U174" s="138">
        <v>5</v>
      </c>
      <c r="V174" s="140">
        <v>5</v>
      </c>
      <c r="W174" s="138">
        <v>6</v>
      </c>
      <c r="X174" s="138">
        <v>6</v>
      </c>
      <c r="Y174" s="141">
        <v>6</v>
      </c>
      <c r="Z174" s="142">
        <f t="shared" si="5"/>
        <v>4.2666666666666666</v>
      </c>
      <c r="AA174" s="94"/>
      <c r="AE174" s="184"/>
      <c r="AF174" s="186"/>
    </row>
    <row r="175" spans="1:32" ht="15" customHeight="1" x14ac:dyDescent="0.35">
      <c r="A175" s="135" t="s">
        <v>716</v>
      </c>
      <c r="B175" s="135" t="s">
        <v>853</v>
      </c>
      <c r="C175" s="135" t="s">
        <v>854</v>
      </c>
      <c r="D175" s="135" t="s">
        <v>855</v>
      </c>
      <c r="E175" s="136" t="s">
        <v>856</v>
      </c>
      <c r="F175" s="135" t="s">
        <v>30</v>
      </c>
      <c r="G175" s="135" t="s">
        <v>857</v>
      </c>
      <c r="H175" s="137">
        <v>3693457</v>
      </c>
      <c r="I175" s="137">
        <v>998000</v>
      </c>
      <c r="J175" s="135" t="s">
        <v>32</v>
      </c>
      <c r="K175" s="138">
        <v>1</v>
      </c>
      <c r="L175" s="139">
        <v>1</v>
      </c>
      <c r="M175" s="138">
        <v>2</v>
      </c>
      <c r="N175" s="138">
        <v>3</v>
      </c>
      <c r="O175" s="138">
        <v>3</v>
      </c>
      <c r="P175" s="138">
        <v>4</v>
      </c>
      <c r="Q175" s="138">
        <v>4</v>
      </c>
      <c r="R175" s="138">
        <v>4</v>
      </c>
      <c r="S175" s="138">
        <v>4</v>
      </c>
      <c r="T175" s="138">
        <v>4</v>
      </c>
      <c r="U175" s="138">
        <v>4</v>
      </c>
      <c r="V175" s="156">
        <v>5</v>
      </c>
      <c r="W175" s="138">
        <v>6</v>
      </c>
      <c r="X175" s="138">
        <v>6</v>
      </c>
      <c r="Y175" s="139">
        <v>7</v>
      </c>
      <c r="Z175" s="157">
        <f t="shared" si="5"/>
        <v>3.8666666666666667</v>
      </c>
      <c r="AA175" s="121"/>
      <c r="AE175" s="184"/>
      <c r="AF175" s="186"/>
    </row>
    <row r="176" spans="1:32" ht="15" customHeight="1" x14ac:dyDescent="0.35">
      <c r="A176" s="180" t="s">
        <v>858</v>
      </c>
      <c r="B176" s="148"/>
      <c r="C176" s="148"/>
      <c r="D176" s="148"/>
      <c r="E176" s="149"/>
      <c r="F176" s="148"/>
      <c r="G176" s="148"/>
      <c r="H176" s="150"/>
      <c r="I176" s="150"/>
      <c r="J176" s="148"/>
      <c r="K176" s="151"/>
      <c r="L176" s="152"/>
      <c r="M176" s="151"/>
      <c r="N176" s="151"/>
      <c r="O176" s="151"/>
      <c r="P176" s="151"/>
      <c r="Q176" s="151"/>
      <c r="R176" s="151"/>
      <c r="S176" s="151"/>
      <c r="T176" s="151"/>
      <c r="U176" s="151"/>
      <c r="V176" s="153"/>
      <c r="W176" s="151"/>
      <c r="X176" s="151"/>
      <c r="Y176" s="152"/>
      <c r="Z176" s="154"/>
      <c r="AA176" s="188">
        <f>SUM(AA177:AA182)</f>
        <v>1890000</v>
      </c>
      <c r="AE176" s="184"/>
      <c r="AF176" s="186"/>
    </row>
    <row r="177" spans="1:32" ht="15" customHeight="1" x14ac:dyDescent="0.35">
      <c r="A177" s="123" t="s">
        <v>858</v>
      </c>
      <c r="B177" s="123" t="s">
        <v>859</v>
      </c>
      <c r="C177" s="123" t="s">
        <v>860</v>
      </c>
      <c r="D177" s="124" t="s">
        <v>861</v>
      </c>
      <c r="E177" s="125" t="s">
        <v>862</v>
      </c>
      <c r="F177" s="123" t="s">
        <v>30</v>
      </c>
      <c r="G177" s="123" t="s">
        <v>863</v>
      </c>
      <c r="H177" s="126">
        <v>4310000</v>
      </c>
      <c r="I177" s="126">
        <v>1150000</v>
      </c>
      <c r="J177" s="123" t="s">
        <v>32</v>
      </c>
      <c r="K177" s="127">
        <v>6</v>
      </c>
      <c r="L177" s="128">
        <v>7</v>
      </c>
      <c r="M177" s="127">
        <v>7</v>
      </c>
      <c r="N177" s="127">
        <v>7</v>
      </c>
      <c r="O177" s="127">
        <v>7</v>
      </c>
      <c r="P177" s="127">
        <v>8</v>
      </c>
      <c r="Q177" s="127">
        <v>8</v>
      </c>
      <c r="R177" s="127">
        <v>8</v>
      </c>
      <c r="S177" s="127">
        <v>8</v>
      </c>
      <c r="T177" s="127">
        <v>8</v>
      </c>
      <c r="U177" s="127">
        <v>8</v>
      </c>
      <c r="V177" s="130">
        <v>9</v>
      </c>
      <c r="W177" s="127">
        <v>9</v>
      </c>
      <c r="X177" s="127">
        <v>9</v>
      </c>
      <c r="Y177" s="128">
        <v>9</v>
      </c>
      <c r="Z177" s="158">
        <f t="shared" si="5"/>
        <v>7.8666666666666663</v>
      </c>
      <c r="AA177" s="133">
        <v>580000</v>
      </c>
      <c r="AE177" s="182"/>
      <c r="AF177" s="186"/>
    </row>
    <row r="178" spans="1:32" ht="15" customHeight="1" x14ac:dyDescent="0.35">
      <c r="A178" s="122" t="s">
        <v>858</v>
      </c>
      <c r="B178" s="123" t="s">
        <v>864</v>
      </c>
      <c r="C178" s="155" t="s">
        <v>865</v>
      </c>
      <c r="D178" s="124" t="s">
        <v>179</v>
      </c>
      <c r="E178" s="125" t="s">
        <v>866</v>
      </c>
      <c r="F178" s="123" t="s">
        <v>30</v>
      </c>
      <c r="G178" s="123" t="s">
        <v>181</v>
      </c>
      <c r="H178" s="126">
        <v>2812460</v>
      </c>
      <c r="I178" s="126">
        <v>1950000</v>
      </c>
      <c r="J178" s="123" t="s">
        <v>32</v>
      </c>
      <c r="K178" s="127">
        <v>6</v>
      </c>
      <c r="L178" s="128">
        <v>6</v>
      </c>
      <c r="M178" s="127">
        <v>6</v>
      </c>
      <c r="N178" s="127">
        <v>7</v>
      </c>
      <c r="O178" s="127">
        <v>7</v>
      </c>
      <c r="P178" s="127">
        <v>7</v>
      </c>
      <c r="Q178" s="127">
        <v>7</v>
      </c>
      <c r="R178" s="127">
        <v>7</v>
      </c>
      <c r="S178" s="127">
        <v>8</v>
      </c>
      <c r="T178" s="127">
        <v>8</v>
      </c>
      <c r="U178" s="127">
        <v>8</v>
      </c>
      <c r="V178" s="145">
        <v>8</v>
      </c>
      <c r="W178" s="127">
        <v>8</v>
      </c>
      <c r="X178" s="127">
        <v>9</v>
      </c>
      <c r="Y178" s="146">
        <v>10</v>
      </c>
      <c r="Z178" s="132">
        <f t="shared" si="5"/>
        <v>7.4666666666666668</v>
      </c>
      <c r="AA178" s="109">
        <v>870000</v>
      </c>
      <c r="AE178" s="182"/>
      <c r="AF178" s="186"/>
    </row>
    <row r="179" spans="1:32" ht="15" customHeight="1" x14ac:dyDescent="0.35">
      <c r="A179" s="50" t="s">
        <v>858</v>
      </c>
      <c r="B179" s="7" t="s">
        <v>867</v>
      </c>
      <c r="C179" s="7" t="s">
        <v>868</v>
      </c>
      <c r="D179" s="10" t="s">
        <v>869</v>
      </c>
      <c r="E179" s="12" t="s">
        <v>870</v>
      </c>
      <c r="F179" s="7" t="s">
        <v>30</v>
      </c>
      <c r="G179" s="7" t="s">
        <v>871</v>
      </c>
      <c r="H179" s="9">
        <v>1215700</v>
      </c>
      <c r="I179" s="9">
        <v>664300</v>
      </c>
      <c r="J179" s="7" t="s">
        <v>32</v>
      </c>
      <c r="K179" s="16">
        <v>5</v>
      </c>
      <c r="L179" s="26">
        <v>6</v>
      </c>
      <c r="M179" s="16">
        <v>6</v>
      </c>
      <c r="N179" s="16">
        <v>7</v>
      </c>
      <c r="O179" s="16">
        <v>7</v>
      </c>
      <c r="P179" s="16">
        <v>7</v>
      </c>
      <c r="Q179" s="16">
        <v>7</v>
      </c>
      <c r="R179" s="16">
        <v>7</v>
      </c>
      <c r="S179" s="16">
        <v>8</v>
      </c>
      <c r="T179" s="16">
        <v>8</v>
      </c>
      <c r="U179" s="16">
        <v>8</v>
      </c>
      <c r="V179" s="20">
        <v>8</v>
      </c>
      <c r="W179" s="16">
        <v>8</v>
      </c>
      <c r="X179" s="16">
        <v>9</v>
      </c>
      <c r="Y179" s="23">
        <v>9</v>
      </c>
      <c r="Z179" s="60">
        <f t="shared" si="5"/>
        <v>7.333333333333333</v>
      </c>
      <c r="AA179" s="109">
        <v>340000</v>
      </c>
      <c r="AE179" s="182"/>
      <c r="AF179" s="186"/>
    </row>
    <row r="180" spans="1:32" ht="15" customHeight="1" x14ac:dyDescent="0.35">
      <c r="A180" s="50" t="s">
        <v>858</v>
      </c>
      <c r="B180" s="7" t="s">
        <v>872</v>
      </c>
      <c r="C180" s="7" t="s">
        <v>873</v>
      </c>
      <c r="D180" s="10" t="s">
        <v>874</v>
      </c>
      <c r="E180" s="12" t="s">
        <v>875</v>
      </c>
      <c r="F180" s="7" t="s">
        <v>30</v>
      </c>
      <c r="G180" s="7" t="s">
        <v>876</v>
      </c>
      <c r="H180" s="192">
        <v>3539495</v>
      </c>
      <c r="I180" s="9">
        <v>1805355</v>
      </c>
      <c r="J180" s="7" t="s">
        <v>136</v>
      </c>
      <c r="K180" s="16">
        <v>3</v>
      </c>
      <c r="L180" s="26">
        <v>5</v>
      </c>
      <c r="M180" s="16">
        <v>5</v>
      </c>
      <c r="N180" s="16">
        <v>6</v>
      </c>
      <c r="O180" s="16">
        <v>6</v>
      </c>
      <c r="P180" s="16">
        <v>6</v>
      </c>
      <c r="Q180" s="16">
        <v>6</v>
      </c>
      <c r="R180" s="16">
        <v>7</v>
      </c>
      <c r="S180" s="16">
        <v>7</v>
      </c>
      <c r="T180" s="16">
        <v>7</v>
      </c>
      <c r="U180" s="16">
        <v>7</v>
      </c>
      <c r="V180" s="20">
        <v>8</v>
      </c>
      <c r="W180" s="16">
        <v>8</v>
      </c>
      <c r="X180" s="16">
        <v>8</v>
      </c>
      <c r="Y180" s="23">
        <v>8</v>
      </c>
      <c r="Z180" s="60">
        <f t="shared" si="5"/>
        <v>6.4666666666666668</v>
      </c>
      <c r="AA180" s="109">
        <v>100000</v>
      </c>
      <c r="AE180" s="182"/>
      <c r="AF180" s="186"/>
    </row>
    <row r="181" spans="1:32" ht="15" customHeight="1" x14ac:dyDescent="0.35">
      <c r="A181" s="61" t="s">
        <v>858</v>
      </c>
      <c r="B181" s="62" t="s">
        <v>877</v>
      </c>
      <c r="C181" s="62" t="s">
        <v>878</v>
      </c>
      <c r="D181" s="62" t="s">
        <v>879</v>
      </c>
      <c r="E181" s="63" t="s">
        <v>880</v>
      </c>
      <c r="F181" s="62" t="s">
        <v>30</v>
      </c>
      <c r="G181" s="62" t="s">
        <v>881</v>
      </c>
      <c r="H181" s="64">
        <v>1306000</v>
      </c>
      <c r="I181" s="64">
        <v>700000</v>
      </c>
      <c r="J181" s="62" t="s">
        <v>32</v>
      </c>
      <c r="K181" s="65">
        <v>4</v>
      </c>
      <c r="L181" s="66">
        <v>4</v>
      </c>
      <c r="M181" s="65">
        <v>4</v>
      </c>
      <c r="N181" s="65">
        <v>5</v>
      </c>
      <c r="O181" s="65">
        <v>5</v>
      </c>
      <c r="P181" s="65">
        <v>5</v>
      </c>
      <c r="Q181" s="65">
        <v>6</v>
      </c>
      <c r="R181" s="65">
        <v>6</v>
      </c>
      <c r="S181" s="65">
        <v>6</v>
      </c>
      <c r="T181" s="65">
        <v>6</v>
      </c>
      <c r="U181" s="65">
        <v>6</v>
      </c>
      <c r="V181" s="67">
        <v>7</v>
      </c>
      <c r="W181" s="65">
        <v>7</v>
      </c>
      <c r="X181" s="65">
        <v>7</v>
      </c>
      <c r="Y181" s="68">
        <v>8</v>
      </c>
      <c r="Z181" s="69">
        <f t="shared" si="5"/>
        <v>5.7333333333333334</v>
      </c>
      <c r="AA181" s="94"/>
      <c r="AE181" s="182"/>
      <c r="AF181" s="186"/>
    </row>
    <row r="182" spans="1:32" ht="15" customHeight="1" x14ac:dyDescent="0.35">
      <c r="A182" s="134" t="s">
        <v>858</v>
      </c>
      <c r="B182" s="135" t="s">
        <v>882</v>
      </c>
      <c r="C182" s="135" t="s">
        <v>883</v>
      </c>
      <c r="D182" s="135" t="s">
        <v>884</v>
      </c>
      <c r="E182" s="136" t="s">
        <v>885</v>
      </c>
      <c r="F182" s="135" t="s">
        <v>30</v>
      </c>
      <c r="G182" s="135" t="s">
        <v>886</v>
      </c>
      <c r="H182" s="137">
        <v>277000</v>
      </c>
      <c r="I182" s="137">
        <v>150000</v>
      </c>
      <c r="J182" s="135" t="s">
        <v>62</v>
      </c>
      <c r="K182" s="138">
        <v>1</v>
      </c>
      <c r="L182" s="139">
        <v>1</v>
      </c>
      <c r="M182" s="138">
        <v>1</v>
      </c>
      <c r="N182" s="138">
        <v>2</v>
      </c>
      <c r="O182" s="138">
        <v>2</v>
      </c>
      <c r="P182" s="138">
        <v>3</v>
      </c>
      <c r="Q182" s="138">
        <v>3</v>
      </c>
      <c r="R182" s="138">
        <v>3</v>
      </c>
      <c r="S182" s="138">
        <v>4</v>
      </c>
      <c r="T182" s="138">
        <v>4</v>
      </c>
      <c r="U182" s="138">
        <v>4</v>
      </c>
      <c r="V182" s="140">
        <v>5</v>
      </c>
      <c r="W182" s="138">
        <v>6</v>
      </c>
      <c r="X182" s="138">
        <v>6</v>
      </c>
      <c r="Y182" s="141">
        <v>8</v>
      </c>
      <c r="Z182" s="142">
        <f t="shared" si="5"/>
        <v>3.5333333333333332</v>
      </c>
      <c r="AA182" s="121"/>
      <c r="AE182" s="182"/>
      <c r="AF182" s="186"/>
    </row>
    <row r="183" spans="1:32" ht="15" customHeight="1" x14ac:dyDescent="0.35">
      <c r="A183" s="180" t="s">
        <v>887</v>
      </c>
      <c r="B183" s="148"/>
      <c r="C183" s="148"/>
      <c r="D183" s="148"/>
      <c r="E183" s="149"/>
      <c r="F183" s="148"/>
      <c r="G183" s="148"/>
      <c r="H183" s="150"/>
      <c r="I183" s="150"/>
      <c r="J183" s="148"/>
      <c r="K183" s="151"/>
      <c r="L183" s="152"/>
      <c r="M183" s="151"/>
      <c r="N183" s="151"/>
      <c r="O183" s="151"/>
      <c r="P183" s="151"/>
      <c r="Q183" s="151"/>
      <c r="R183" s="151"/>
      <c r="S183" s="151"/>
      <c r="T183" s="151"/>
      <c r="U183" s="151"/>
      <c r="V183" s="153"/>
      <c r="W183" s="151"/>
      <c r="X183" s="151"/>
      <c r="Y183" s="152"/>
      <c r="Z183" s="154"/>
      <c r="AA183" s="188">
        <f>SUM(AA184:AA187)</f>
        <v>260000</v>
      </c>
      <c r="AE183" s="184"/>
      <c r="AF183" s="186"/>
    </row>
    <row r="184" spans="1:32" ht="15" customHeight="1" x14ac:dyDescent="0.35">
      <c r="A184" s="122" t="s">
        <v>887</v>
      </c>
      <c r="B184" s="123" t="s">
        <v>888</v>
      </c>
      <c r="C184" s="144" t="s">
        <v>889</v>
      </c>
      <c r="D184" s="124" t="s">
        <v>890</v>
      </c>
      <c r="E184" s="125" t="s">
        <v>891</v>
      </c>
      <c r="F184" s="123" t="s">
        <v>217</v>
      </c>
      <c r="G184" s="123" t="s">
        <v>892</v>
      </c>
      <c r="H184" s="126">
        <v>550000</v>
      </c>
      <c r="I184" s="126">
        <v>130000</v>
      </c>
      <c r="J184" s="123" t="s">
        <v>55</v>
      </c>
      <c r="K184" s="91"/>
      <c r="L184" s="127">
        <v>6</v>
      </c>
      <c r="M184" s="128">
        <v>6</v>
      </c>
      <c r="N184" s="127">
        <v>7</v>
      </c>
      <c r="O184" s="127">
        <v>7</v>
      </c>
      <c r="P184" s="127">
        <v>7</v>
      </c>
      <c r="Q184" s="127">
        <v>8</v>
      </c>
      <c r="R184" s="127">
        <v>8</v>
      </c>
      <c r="S184" s="127">
        <v>8</v>
      </c>
      <c r="T184" s="127">
        <v>8</v>
      </c>
      <c r="U184" s="127">
        <v>8</v>
      </c>
      <c r="V184" s="129">
        <v>9</v>
      </c>
      <c r="W184" s="130">
        <v>9</v>
      </c>
      <c r="X184" s="127">
        <v>9</v>
      </c>
      <c r="Y184" s="131">
        <v>9</v>
      </c>
      <c r="Z184" s="132">
        <f t="shared" si="5"/>
        <v>7.7857142857142856</v>
      </c>
      <c r="AA184" s="133">
        <v>80000</v>
      </c>
      <c r="AE184" s="182"/>
      <c r="AF184" s="186"/>
    </row>
    <row r="185" spans="1:32" ht="15" customHeight="1" x14ac:dyDescent="0.35">
      <c r="A185" s="50" t="s">
        <v>887</v>
      </c>
      <c r="B185" s="7" t="s">
        <v>893</v>
      </c>
      <c r="C185" s="7" t="s">
        <v>894</v>
      </c>
      <c r="D185" s="10" t="s">
        <v>41</v>
      </c>
      <c r="E185" s="12" t="s">
        <v>895</v>
      </c>
      <c r="F185" s="7" t="s">
        <v>30</v>
      </c>
      <c r="G185" s="7" t="s">
        <v>43</v>
      </c>
      <c r="H185" s="9">
        <v>1767700</v>
      </c>
      <c r="I185" s="9">
        <v>452700</v>
      </c>
      <c r="J185" s="7" t="s">
        <v>62</v>
      </c>
      <c r="K185" s="16">
        <v>4</v>
      </c>
      <c r="L185" s="26">
        <v>6</v>
      </c>
      <c r="M185" s="16">
        <v>7</v>
      </c>
      <c r="N185" s="16">
        <v>7</v>
      </c>
      <c r="O185" s="16">
        <v>7</v>
      </c>
      <c r="P185" s="16">
        <v>8</v>
      </c>
      <c r="Q185" s="16">
        <v>8</v>
      </c>
      <c r="R185" s="16">
        <v>8</v>
      </c>
      <c r="S185" s="16">
        <v>8</v>
      </c>
      <c r="T185" s="16">
        <v>8</v>
      </c>
      <c r="U185" s="16">
        <v>9</v>
      </c>
      <c r="V185" s="44">
        <v>9</v>
      </c>
      <c r="W185" s="43">
        <v>9</v>
      </c>
      <c r="X185" s="16">
        <v>9</v>
      </c>
      <c r="Y185" s="26">
        <v>9</v>
      </c>
      <c r="Z185" s="60">
        <f t="shared" si="5"/>
        <v>7.7333333333333334</v>
      </c>
      <c r="AA185" s="109">
        <v>180000</v>
      </c>
      <c r="AE185" s="183"/>
      <c r="AF185" s="186"/>
    </row>
    <row r="186" spans="1:32" ht="15" customHeight="1" x14ac:dyDescent="0.35">
      <c r="A186" s="61" t="s">
        <v>887</v>
      </c>
      <c r="B186" s="62" t="s">
        <v>896</v>
      </c>
      <c r="C186" s="62" t="s">
        <v>897</v>
      </c>
      <c r="D186" s="62" t="s">
        <v>600</v>
      </c>
      <c r="E186" s="63" t="s">
        <v>898</v>
      </c>
      <c r="F186" s="62" t="s">
        <v>30</v>
      </c>
      <c r="G186" s="62" t="s">
        <v>602</v>
      </c>
      <c r="H186" s="64">
        <v>63500</v>
      </c>
      <c r="I186" s="64">
        <v>36000</v>
      </c>
      <c r="J186" s="62" t="s">
        <v>32</v>
      </c>
      <c r="K186" s="65">
        <v>2</v>
      </c>
      <c r="L186" s="66">
        <v>4</v>
      </c>
      <c r="M186" s="65">
        <v>5</v>
      </c>
      <c r="N186" s="65">
        <v>5</v>
      </c>
      <c r="O186" s="65">
        <v>5</v>
      </c>
      <c r="P186" s="65">
        <v>6</v>
      </c>
      <c r="Q186" s="65">
        <v>6</v>
      </c>
      <c r="R186" s="65">
        <v>6</v>
      </c>
      <c r="S186" s="65">
        <v>6</v>
      </c>
      <c r="T186" s="65">
        <v>6</v>
      </c>
      <c r="U186" s="65">
        <v>6</v>
      </c>
      <c r="V186" s="67">
        <v>7</v>
      </c>
      <c r="W186" s="65">
        <v>7</v>
      </c>
      <c r="X186" s="65">
        <v>7</v>
      </c>
      <c r="Y186" s="68">
        <v>8</v>
      </c>
      <c r="Z186" s="69">
        <f t="shared" si="5"/>
        <v>5.7333333333333334</v>
      </c>
      <c r="AA186" s="94"/>
      <c r="AE186" s="182"/>
      <c r="AF186" s="186"/>
    </row>
    <row r="187" spans="1:32" ht="15" customHeight="1" x14ac:dyDescent="0.35">
      <c r="A187" s="134" t="s">
        <v>887</v>
      </c>
      <c r="B187" s="135" t="s">
        <v>899</v>
      </c>
      <c r="C187" s="135" t="s">
        <v>900</v>
      </c>
      <c r="D187" s="135" t="s">
        <v>901</v>
      </c>
      <c r="E187" s="136" t="s">
        <v>902</v>
      </c>
      <c r="F187" s="135" t="s">
        <v>60</v>
      </c>
      <c r="G187" s="135" t="s">
        <v>903</v>
      </c>
      <c r="H187" s="137">
        <v>1480686</v>
      </c>
      <c r="I187" s="137">
        <v>336686</v>
      </c>
      <c r="J187" s="135" t="s">
        <v>32</v>
      </c>
      <c r="K187" s="138">
        <v>3</v>
      </c>
      <c r="L187" s="139">
        <v>3</v>
      </c>
      <c r="M187" s="138">
        <v>3</v>
      </c>
      <c r="N187" s="138">
        <v>4</v>
      </c>
      <c r="O187" s="138">
        <v>4</v>
      </c>
      <c r="P187" s="138">
        <v>4</v>
      </c>
      <c r="Q187" s="138">
        <v>5</v>
      </c>
      <c r="R187" s="138">
        <v>5</v>
      </c>
      <c r="S187" s="138">
        <v>5</v>
      </c>
      <c r="T187" s="138">
        <v>5</v>
      </c>
      <c r="U187" s="138">
        <v>6</v>
      </c>
      <c r="V187" s="140">
        <v>6</v>
      </c>
      <c r="W187" s="138">
        <v>6</v>
      </c>
      <c r="X187" s="138">
        <v>6</v>
      </c>
      <c r="Y187" s="141">
        <v>6</v>
      </c>
      <c r="Z187" s="142">
        <f t="shared" si="5"/>
        <v>4.7333333333333334</v>
      </c>
      <c r="AA187" s="121"/>
      <c r="AE187" s="182"/>
      <c r="AF187" s="186"/>
    </row>
    <row r="188" spans="1:32" ht="15" customHeight="1" x14ac:dyDescent="0.35">
      <c r="A188" s="180" t="s">
        <v>904</v>
      </c>
      <c r="B188" s="148"/>
      <c r="C188" s="148"/>
      <c r="D188" s="148"/>
      <c r="E188" s="149"/>
      <c r="F188" s="148"/>
      <c r="G188" s="148"/>
      <c r="H188" s="150"/>
      <c r="I188" s="150"/>
      <c r="J188" s="148"/>
      <c r="K188" s="151"/>
      <c r="L188" s="152"/>
      <c r="M188" s="151"/>
      <c r="N188" s="151"/>
      <c r="O188" s="151"/>
      <c r="P188" s="151"/>
      <c r="Q188" s="151"/>
      <c r="R188" s="151"/>
      <c r="S188" s="151"/>
      <c r="T188" s="151"/>
      <c r="U188" s="151"/>
      <c r="V188" s="153"/>
      <c r="W188" s="151"/>
      <c r="X188" s="151"/>
      <c r="Y188" s="152"/>
      <c r="Z188" s="154"/>
      <c r="AA188" s="188">
        <f>SUM(AA189:AA196)</f>
        <v>12180000</v>
      </c>
      <c r="AE188" s="184"/>
      <c r="AF188" s="186"/>
    </row>
    <row r="189" spans="1:32" ht="15" customHeight="1" x14ac:dyDescent="0.35">
      <c r="A189" s="122" t="s">
        <v>904</v>
      </c>
      <c r="B189" s="123" t="s">
        <v>905</v>
      </c>
      <c r="C189" s="144" t="s">
        <v>906</v>
      </c>
      <c r="D189" s="124" t="s">
        <v>65</v>
      </c>
      <c r="E189" s="125" t="s">
        <v>907</v>
      </c>
      <c r="F189" s="123" t="s">
        <v>30</v>
      </c>
      <c r="G189" s="123" t="s">
        <v>67</v>
      </c>
      <c r="H189" s="126">
        <v>2051000</v>
      </c>
      <c r="I189" s="126">
        <v>1676000</v>
      </c>
      <c r="J189" s="123" t="s">
        <v>32</v>
      </c>
      <c r="K189" s="127">
        <v>8</v>
      </c>
      <c r="L189" s="128">
        <v>8</v>
      </c>
      <c r="M189" s="127">
        <v>8</v>
      </c>
      <c r="N189" s="127">
        <v>8</v>
      </c>
      <c r="O189" s="127">
        <v>9</v>
      </c>
      <c r="P189" s="127">
        <v>9</v>
      </c>
      <c r="Q189" s="127">
        <v>9</v>
      </c>
      <c r="R189" s="127">
        <v>9</v>
      </c>
      <c r="S189" s="127">
        <v>9</v>
      </c>
      <c r="T189" s="127">
        <v>9</v>
      </c>
      <c r="U189" s="127">
        <v>9</v>
      </c>
      <c r="V189" s="145">
        <v>10</v>
      </c>
      <c r="W189" s="127">
        <v>10</v>
      </c>
      <c r="X189" s="127">
        <v>10</v>
      </c>
      <c r="Y189" s="146">
        <v>10</v>
      </c>
      <c r="Z189" s="132">
        <f t="shared" si="5"/>
        <v>9</v>
      </c>
      <c r="AA189" s="147">
        <v>1500000</v>
      </c>
      <c r="AE189" s="185"/>
      <c r="AF189" s="186"/>
    </row>
    <row r="190" spans="1:32" ht="15" customHeight="1" x14ac:dyDescent="0.35">
      <c r="A190" s="50" t="s">
        <v>904</v>
      </c>
      <c r="B190" s="7" t="s">
        <v>908</v>
      </c>
      <c r="C190" s="11" t="s">
        <v>909</v>
      </c>
      <c r="D190" s="10" t="s">
        <v>910</v>
      </c>
      <c r="E190" s="12" t="s">
        <v>911</v>
      </c>
      <c r="F190" s="7" t="s">
        <v>30</v>
      </c>
      <c r="G190" s="7" t="s">
        <v>912</v>
      </c>
      <c r="H190" s="9">
        <v>3979737</v>
      </c>
      <c r="I190" s="9">
        <v>3120000</v>
      </c>
      <c r="J190" s="7" t="s">
        <v>32</v>
      </c>
      <c r="K190" s="16">
        <v>6</v>
      </c>
      <c r="L190" s="26">
        <v>8</v>
      </c>
      <c r="M190" s="16">
        <v>9</v>
      </c>
      <c r="N190" s="16">
        <v>9</v>
      </c>
      <c r="O190" s="16">
        <v>9</v>
      </c>
      <c r="P190" s="16">
        <v>9</v>
      </c>
      <c r="Q190" s="16">
        <v>9</v>
      </c>
      <c r="R190" s="16">
        <v>9</v>
      </c>
      <c r="S190" s="16">
        <v>9</v>
      </c>
      <c r="T190" s="16">
        <v>9</v>
      </c>
      <c r="U190" s="16">
        <v>9</v>
      </c>
      <c r="V190" s="20">
        <v>10</v>
      </c>
      <c r="W190" s="16">
        <v>10</v>
      </c>
      <c r="X190" s="16">
        <v>10</v>
      </c>
      <c r="Y190" s="23">
        <v>10</v>
      </c>
      <c r="Z190" s="60">
        <f t="shared" si="5"/>
        <v>9</v>
      </c>
      <c r="AA190" s="109">
        <v>2750000</v>
      </c>
      <c r="AE190" s="185"/>
      <c r="AF190" s="186"/>
    </row>
    <row r="191" spans="1:32" ht="15" customHeight="1" x14ac:dyDescent="0.35">
      <c r="A191" s="50" t="s">
        <v>904</v>
      </c>
      <c r="B191" s="7" t="s">
        <v>913</v>
      </c>
      <c r="C191" s="7" t="s">
        <v>914</v>
      </c>
      <c r="D191" s="10" t="s">
        <v>915</v>
      </c>
      <c r="E191" s="12" t="s">
        <v>916</v>
      </c>
      <c r="F191" s="7" t="s">
        <v>30</v>
      </c>
      <c r="G191" s="46">
        <v>22350101</v>
      </c>
      <c r="H191" s="9">
        <v>2930000</v>
      </c>
      <c r="I191" s="9">
        <v>2480000</v>
      </c>
      <c r="J191" s="7" t="s">
        <v>73</v>
      </c>
      <c r="K191" s="16">
        <v>6</v>
      </c>
      <c r="L191" s="26">
        <v>7</v>
      </c>
      <c r="M191" s="16">
        <v>8</v>
      </c>
      <c r="N191" s="16">
        <v>8</v>
      </c>
      <c r="O191" s="16">
        <v>8</v>
      </c>
      <c r="P191" s="16">
        <v>8</v>
      </c>
      <c r="Q191" s="16">
        <v>8</v>
      </c>
      <c r="R191" s="16">
        <v>8</v>
      </c>
      <c r="S191" s="16">
        <v>9</v>
      </c>
      <c r="T191" s="16">
        <v>9</v>
      </c>
      <c r="U191" s="16">
        <v>9</v>
      </c>
      <c r="V191" s="20">
        <v>9</v>
      </c>
      <c r="W191" s="16">
        <v>9</v>
      </c>
      <c r="X191" s="16">
        <v>10</v>
      </c>
      <c r="Y191" s="23">
        <v>10</v>
      </c>
      <c r="Z191" s="60">
        <f t="shared" si="5"/>
        <v>8.4</v>
      </c>
      <c r="AA191" s="109">
        <v>1800000</v>
      </c>
      <c r="AE191" s="185"/>
      <c r="AF191" s="186"/>
    </row>
    <row r="192" spans="1:32" ht="15" customHeight="1" x14ac:dyDescent="0.35">
      <c r="A192" s="50" t="s">
        <v>904</v>
      </c>
      <c r="B192" s="7" t="s">
        <v>917</v>
      </c>
      <c r="C192" s="7" t="s">
        <v>918</v>
      </c>
      <c r="D192" s="10" t="s">
        <v>919</v>
      </c>
      <c r="E192" s="12" t="s">
        <v>920</v>
      </c>
      <c r="F192" s="7" t="s">
        <v>30</v>
      </c>
      <c r="G192" s="7" t="s">
        <v>921</v>
      </c>
      <c r="H192" s="9">
        <v>4535000</v>
      </c>
      <c r="I192" s="9">
        <v>3375000</v>
      </c>
      <c r="J192" s="7" t="s">
        <v>32</v>
      </c>
      <c r="K192" s="48"/>
      <c r="L192" s="16">
        <v>6</v>
      </c>
      <c r="M192" s="26">
        <v>7</v>
      </c>
      <c r="N192" s="16">
        <v>7</v>
      </c>
      <c r="O192" s="18">
        <v>7</v>
      </c>
      <c r="P192" s="16">
        <v>8</v>
      </c>
      <c r="Q192" s="16">
        <v>8</v>
      </c>
      <c r="R192" s="16">
        <v>8</v>
      </c>
      <c r="S192" s="16">
        <v>8</v>
      </c>
      <c r="T192" s="16">
        <v>9</v>
      </c>
      <c r="U192" s="16">
        <v>9</v>
      </c>
      <c r="V192" s="16">
        <v>9</v>
      </c>
      <c r="W192" s="20">
        <v>9</v>
      </c>
      <c r="X192" s="16">
        <v>9</v>
      </c>
      <c r="Y192" s="49">
        <v>10</v>
      </c>
      <c r="Z192" s="60">
        <f>AVERAGE(K192:Y192)</f>
        <v>8.1428571428571423</v>
      </c>
      <c r="AA192" s="109">
        <v>2450000</v>
      </c>
      <c r="AE192" s="185"/>
      <c r="AF192" s="186"/>
    </row>
    <row r="193" spans="1:32" ht="15" customHeight="1" x14ac:dyDescent="0.35">
      <c r="A193" s="50" t="s">
        <v>904</v>
      </c>
      <c r="B193" s="7" t="s">
        <v>922</v>
      </c>
      <c r="C193" s="8" t="s">
        <v>923</v>
      </c>
      <c r="D193" s="10" t="s">
        <v>924</v>
      </c>
      <c r="E193" s="12" t="s">
        <v>925</v>
      </c>
      <c r="F193" s="7" t="s">
        <v>30</v>
      </c>
      <c r="G193" s="7" t="s">
        <v>926</v>
      </c>
      <c r="H193" s="9">
        <v>4980000</v>
      </c>
      <c r="I193" s="9">
        <v>3790000</v>
      </c>
      <c r="J193" s="7" t="s">
        <v>73</v>
      </c>
      <c r="K193" s="16">
        <v>6</v>
      </c>
      <c r="L193" s="26">
        <v>6</v>
      </c>
      <c r="M193" s="16">
        <v>7</v>
      </c>
      <c r="N193" s="16">
        <v>8</v>
      </c>
      <c r="O193" s="16">
        <v>8</v>
      </c>
      <c r="P193" s="16">
        <v>8</v>
      </c>
      <c r="Q193" s="16">
        <v>8</v>
      </c>
      <c r="R193" s="16">
        <v>8</v>
      </c>
      <c r="S193" s="16">
        <v>8</v>
      </c>
      <c r="T193" s="16">
        <v>8</v>
      </c>
      <c r="U193" s="16">
        <v>9</v>
      </c>
      <c r="V193" s="20">
        <v>9</v>
      </c>
      <c r="W193" s="16">
        <v>9</v>
      </c>
      <c r="X193" s="16">
        <v>10</v>
      </c>
      <c r="Y193" s="23">
        <v>10</v>
      </c>
      <c r="Z193" s="60">
        <f t="shared" si="5"/>
        <v>8.1333333333333329</v>
      </c>
      <c r="AA193" s="109">
        <v>3150000</v>
      </c>
      <c r="AE193" s="185"/>
      <c r="AF193" s="186"/>
    </row>
    <row r="194" spans="1:32" ht="15" customHeight="1" x14ac:dyDescent="0.35">
      <c r="A194" s="50" t="s">
        <v>904</v>
      </c>
      <c r="B194" s="7" t="s">
        <v>927</v>
      </c>
      <c r="C194" s="7" t="s">
        <v>928</v>
      </c>
      <c r="D194" s="10" t="s">
        <v>929</v>
      </c>
      <c r="E194" s="12" t="s">
        <v>930</v>
      </c>
      <c r="F194" s="7" t="s">
        <v>30</v>
      </c>
      <c r="G194" s="7" t="s">
        <v>931</v>
      </c>
      <c r="H194" s="9">
        <v>1561600</v>
      </c>
      <c r="I194" s="9">
        <v>935000</v>
      </c>
      <c r="J194" s="10" t="s">
        <v>32</v>
      </c>
      <c r="K194" s="16">
        <v>5</v>
      </c>
      <c r="L194" s="26">
        <v>6</v>
      </c>
      <c r="M194" s="16">
        <v>7</v>
      </c>
      <c r="N194" s="16">
        <v>7</v>
      </c>
      <c r="O194" s="16">
        <v>7</v>
      </c>
      <c r="P194" s="16">
        <v>8</v>
      </c>
      <c r="Q194" s="16">
        <v>8</v>
      </c>
      <c r="R194" s="16">
        <v>8</v>
      </c>
      <c r="S194" s="16">
        <v>8</v>
      </c>
      <c r="T194" s="16">
        <v>8</v>
      </c>
      <c r="U194" s="16">
        <v>8</v>
      </c>
      <c r="V194" s="20">
        <v>9</v>
      </c>
      <c r="W194" s="16">
        <v>9</v>
      </c>
      <c r="X194" s="16">
        <v>9</v>
      </c>
      <c r="Y194" s="23">
        <v>10</v>
      </c>
      <c r="Z194" s="60">
        <f t="shared" si="5"/>
        <v>7.8</v>
      </c>
      <c r="AA194" s="109">
        <v>450000</v>
      </c>
      <c r="AE194" s="185"/>
      <c r="AF194" s="186"/>
    </row>
    <row r="195" spans="1:32" ht="15" customHeight="1" x14ac:dyDescent="0.35">
      <c r="A195" s="50" t="s">
        <v>904</v>
      </c>
      <c r="B195" s="7" t="s">
        <v>932</v>
      </c>
      <c r="C195" s="8" t="s">
        <v>933</v>
      </c>
      <c r="D195" s="10" t="s">
        <v>934</v>
      </c>
      <c r="E195" s="12" t="s">
        <v>935</v>
      </c>
      <c r="F195" s="7" t="s">
        <v>30</v>
      </c>
      <c r="G195" s="7" t="s">
        <v>936</v>
      </c>
      <c r="H195" s="9">
        <v>220000</v>
      </c>
      <c r="I195" s="9">
        <v>170000</v>
      </c>
      <c r="J195" s="7" t="s">
        <v>32</v>
      </c>
      <c r="K195" s="16">
        <v>4</v>
      </c>
      <c r="L195" s="26">
        <v>5</v>
      </c>
      <c r="M195" s="16">
        <v>6</v>
      </c>
      <c r="N195" s="16">
        <v>7</v>
      </c>
      <c r="O195" s="16">
        <v>7</v>
      </c>
      <c r="P195" s="16">
        <v>7</v>
      </c>
      <c r="Q195" s="16">
        <v>7</v>
      </c>
      <c r="R195" s="16">
        <v>8</v>
      </c>
      <c r="S195" s="16">
        <v>8</v>
      </c>
      <c r="T195" s="16">
        <v>8</v>
      </c>
      <c r="U195" s="16">
        <v>8</v>
      </c>
      <c r="V195" s="20">
        <v>8</v>
      </c>
      <c r="W195" s="16">
        <v>9</v>
      </c>
      <c r="X195" s="16">
        <v>9</v>
      </c>
      <c r="Y195" s="23">
        <v>10</v>
      </c>
      <c r="Z195" s="60">
        <f t="shared" si="5"/>
        <v>7.4</v>
      </c>
      <c r="AA195" s="109">
        <v>80000</v>
      </c>
      <c r="AE195" s="185"/>
      <c r="AF195" s="186"/>
    </row>
    <row r="196" spans="1:32" ht="15" customHeight="1" x14ac:dyDescent="0.35">
      <c r="A196" s="134" t="s">
        <v>904</v>
      </c>
      <c r="B196" s="135" t="s">
        <v>937</v>
      </c>
      <c r="C196" s="135" t="s">
        <v>938</v>
      </c>
      <c r="D196" s="135" t="s">
        <v>939</v>
      </c>
      <c r="E196" s="136" t="s">
        <v>940</v>
      </c>
      <c r="F196" s="135" t="s">
        <v>191</v>
      </c>
      <c r="G196" s="135" t="s">
        <v>941</v>
      </c>
      <c r="H196" s="137">
        <v>437000</v>
      </c>
      <c r="I196" s="137">
        <v>227000</v>
      </c>
      <c r="J196" s="135" t="s">
        <v>136</v>
      </c>
      <c r="K196" s="138">
        <v>2</v>
      </c>
      <c r="L196" s="139">
        <v>2</v>
      </c>
      <c r="M196" s="138">
        <v>2</v>
      </c>
      <c r="N196" s="138">
        <v>3</v>
      </c>
      <c r="O196" s="138">
        <v>3</v>
      </c>
      <c r="P196" s="138">
        <v>4</v>
      </c>
      <c r="Q196" s="138">
        <v>4</v>
      </c>
      <c r="R196" s="138">
        <v>4</v>
      </c>
      <c r="S196" s="138">
        <v>4</v>
      </c>
      <c r="T196" s="138">
        <v>5</v>
      </c>
      <c r="U196" s="138">
        <v>5</v>
      </c>
      <c r="V196" s="140">
        <v>5</v>
      </c>
      <c r="W196" s="138">
        <v>5</v>
      </c>
      <c r="X196" s="138">
        <v>7</v>
      </c>
      <c r="Y196" s="141">
        <v>7</v>
      </c>
      <c r="Z196" s="142">
        <f t="shared" si="5"/>
        <v>4.1333333333333337</v>
      </c>
      <c r="AA196" s="121"/>
      <c r="AE196" s="182"/>
      <c r="AF196" s="186"/>
    </row>
    <row r="197" spans="1:32" ht="15" customHeight="1" x14ac:dyDescent="0.35">
      <c r="A197" s="180" t="s">
        <v>942</v>
      </c>
      <c r="B197" s="148"/>
      <c r="C197" s="148"/>
      <c r="D197" s="148"/>
      <c r="E197" s="149"/>
      <c r="F197" s="148"/>
      <c r="G197" s="148"/>
      <c r="H197" s="150"/>
      <c r="I197" s="150"/>
      <c r="J197" s="148"/>
      <c r="K197" s="151"/>
      <c r="L197" s="152"/>
      <c r="M197" s="151"/>
      <c r="N197" s="151"/>
      <c r="O197" s="151"/>
      <c r="P197" s="151"/>
      <c r="Q197" s="151"/>
      <c r="R197" s="151"/>
      <c r="S197" s="151"/>
      <c r="T197" s="151"/>
      <c r="U197" s="151"/>
      <c r="V197" s="153"/>
      <c r="W197" s="151"/>
      <c r="X197" s="151"/>
      <c r="Y197" s="152"/>
      <c r="Z197" s="154"/>
      <c r="AA197" s="188">
        <f>SUM(AA198)</f>
        <v>0</v>
      </c>
      <c r="AE197" s="182"/>
      <c r="AF197" s="186"/>
    </row>
    <row r="198" spans="1:32" ht="15" customHeight="1" x14ac:dyDescent="0.35">
      <c r="A198" s="112" t="s">
        <v>942</v>
      </c>
      <c r="B198" s="113" t="s">
        <v>943</v>
      </c>
      <c r="C198" s="113" t="s">
        <v>944</v>
      </c>
      <c r="D198" s="113" t="s">
        <v>530</v>
      </c>
      <c r="E198" s="114" t="s">
        <v>945</v>
      </c>
      <c r="F198" s="113" t="s">
        <v>30</v>
      </c>
      <c r="G198" s="113" t="s">
        <v>532</v>
      </c>
      <c r="H198" s="115">
        <v>396200</v>
      </c>
      <c r="I198" s="115">
        <v>260000</v>
      </c>
      <c r="J198" s="113" t="s">
        <v>32</v>
      </c>
      <c r="K198" s="116">
        <v>6</v>
      </c>
      <c r="L198" s="117">
        <v>6</v>
      </c>
      <c r="M198" s="116">
        <v>6</v>
      </c>
      <c r="N198" s="116">
        <v>7</v>
      </c>
      <c r="O198" s="116">
        <v>7</v>
      </c>
      <c r="P198" s="116">
        <v>7</v>
      </c>
      <c r="Q198" s="116">
        <v>7</v>
      </c>
      <c r="R198" s="116">
        <v>8</v>
      </c>
      <c r="S198" s="116">
        <v>8</v>
      </c>
      <c r="T198" s="116">
        <v>8</v>
      </c>
      <c r="U198" s="116">
        <v>8</v>
      </c>
      <c r="V198" s="118">
        <v>8</v>
      </c>
      <c r="W198" s="116">
        <v>8</v>
      </c>
      <c r="X198" s="116">
        <v>9</v>
      </c>
      <c r="Y198" s="119">
        <v>9</v>
      </c>
      <c r="Z198" s="120">
        <f t="shared" si="5"/>
        <v>7.4666666666666668</v>
      </c>
      <c r="AA198" s="143"/>
      <c r="AE198" s="184"/>
      <c r="AF198" s="186"/>
    </row>
    <row r="199" spans="1:32" ht="15" customHeight="1" x14ac:dyDescent="0.35">
      <c r="A199" s="180" t="s">
        <v>946</v>
      </c>
      <c r="B199" s="148"/>
      <c r="C199" s="148"/>
      <c r="D199" s="148"/>
      <c r="E199" s="149"/>
      <c r="F199" s="148"/>
      <c r="G199" s="148"/>
      <c r="H199" s="150"/>
      <c r="I199" s="150"/>
      <c r="J199" s="148"/>
      <c r="K199" s="151"/>
      <c r="L199" s="152"/>
      <c r="M199" s="151"/>
      <c r="N199" s="151"/>
      <c r="O199" s="151"/>
      <c r="P199" s="151"/>
      <c r="Q199" s="151"/>
      <c r="R199" s="151"/>
      <c r="S199" s="151"/>
      <c r="T199" s="151"/>
      <c r="U199" s="151"/>
      <c r="V199" s="153"/>
      <c r="W199" s="151"/>
      <c r="X199" s="151"/>
      <c r="Y199" s="152"/>
      <c r="Z199" s="154"/>
      <c r="AA199" s="188">
        <f>SUM(AA200:AA206)</f>
        <v>220000</v>
      </c>
      <c r="AE199" s="182"/>
      <c r="AF199" s="186"/>
    </row>
    <row r="200" spans="1:32" ht="15" customHeight="1" x14ac:dyDescent="0.35">
      <c r="A200" s="122" t="s">
        <v>946</v>
      </c>
      <c r="B200" s="123" t="s">
        <v>947</v>
      </c>
      <c r="C200" s="123" t="s">
        <v>948</v>
      </c>
      <c r="D200" s="124" t="s">
        <v>949</v>
      </c>
      <c r="E200" s="125" t="s">
        <v>950</v>
      </c>
      <c r="F200" s="123" t="s">
        <v>30</v>
      </c>
      <c r="G200" s="123" t="s">
        <v>951</v>
      </c>
      <c r="H200" s="126">
        <v>1125000</v>
      </c>
      <c r="I200" s="126">
        <v>423500</v>
      </c>
      <c r="J200" s="123" t="s">
        <v>32</v>
      </c>
      <c r="K200" s="91"/>
      <c r="L200" s="91"/>
      <c r="M200" s="127">
        <v>5</v>
      </c>
      <c r="N200" s="128">
        <v>6</v>
      </c>
      <c r="O200" s="127">
        <v>7</v>
      </c>
      <c r="P200" s="127">
        <v>7</v>
      </c>
      <c r="Q200" s="127">
        <v>8</v>
      </c>
      <c r="R200" s="127">
        <v>8</v>
      </c>
      <c r="S200" s="127">
        <v>8</v>
      </c>
      <c r="T200" s="127">
        <v>8</v>
      </c>
      <c r="U200" s="127">
        <v>8</v>
      </c>
      <c r="V200" s="129">
        <v>8</v>
      </c>
      <c r="W200" s="127">
        <v>9</v>
      </c>
      <c r="X200" s="130">
        <v>9</v>
      </c>
      <c r="Y200" s="131">
        <v>9</v>
      </c>
      <c r="Z200" s="132">
        <f t="shared" si="5"/>
        <v>7.6923076923076925</v>
      </c>
      <c r="AA200" s="133">
        <v>220000</v>
      </c>
      <c r="AE200" s="182"/>
      <c r="AF200" s="186"/>
    </row>
    <row r="201" spans="1:32" ht="15" customHeight="1" x14ac:dyDescent="0.35">
      <c r="A201" s="61" t="s">
        <v>946</v>
      </c>
      <c r="B201" s="62" t="s">
        <v>952</v>
      </c>
      <c r="C201" s="62" t="s">
        <v>953</v>
      </c>
      <c r="D201" s="62" t="s">
        <v>954</v>
      </c>
      <c r="E201" s="63" t="s">
        <v>955</v>
      </c>
      <c r="F201" s="62" t="s">
        <v>30</v>
      </c>
      <c r="G201" s="62" t="s">
        <v>956</v>
      </c>
      <c r="H201" s="64">
        <v>602600</v>
      </c>
      <c r="I201" s="64">
        <v>203600</v>
      </c>
      <c r="J201" s="62" t="s">
        <v>32</v>
      </c>
      <c r="K201" s="65">
        <v>4</v>
      </c>
      <c r="L201" s="66">
        <v>5</v>
      </c>
      <c r="M201" s="65">
        <v>6</v>
      </c>
      <c r="N201" s="65">
        <v>6</v>
      </c>
      <c r="O201" s="65">
        <v>6</v>
      </c>
      <c r="P201" s="65">
        <v>6</v>
      </c>
      <c r="Q201" s="65">
        <v>7</v>
      </c>
      <c r="R201" s="65">
        <v>7</v>
      </c>
      <c r="S201" s="65">
        <v>7</v>
      </c>
      <c r="T201" s="65">
        <v>7</v>
      </c>
      <c r="U201" s="65">
        <v>8</v>
      </c>
      <c r="V201" s="83">
        <v>8</v>
      </c>
      <c r="W201" s="65">
        <v>8</v>
      </c>
      <c r="X201" s="84">
        <v>8</v>
      </c>
      <c r="Y201" s="66">
        <v>9</v>
      </c>
      <c r="Z201" s="69">
        <f t="shared" si="5"/>
        <v>6.8</v>
      </c>
      <c r="AA201" s="94"/>
      <c r="AE201" s="184"/>
      <c r="AF201" s="184"/>
    </row>
    <row r="202" spans="1:32" ht="15" customHeight="1" x14ac:dyDescent="0.35">
      <c r="A202" s="61" t="s">
        <v>946</v>
      </c>
      <c r="B202" s="62" t="s">
        <v>957</v>
      </c>
      <c r="C202" s="62" t="s">
        <v>958</v>
      </c>
      <c r="D202" s="62" t="s">
        <v>99</v>
      </c>
      <c r="E202" s="63" t="s">
        <v>959</v>
      </c>
      <c r="F202" s="62" t="s">
        <v>30</v>
      </c>
      <c r="G202" s="62" t="s">
        <v>101</v>
      </c>
      <c r="H202" s="64">
        <v>1352234</v>
      </c>
      <c r="I202" s="64">
        <v>841034</v>
      </c>
      <c r="J202" s="62" t="s">
        <v>73</v>
      </c>
      <c r="K202" s="65">
        <v>5</v>
      </c>
      <c r="L202" s="66">
        <v>6</v>
      </c>
      <c r="M202" s="65">
        <v>6</v>
      </c>
      <c r="N202" s="65">
        <v>6</v>
      </c>
      <c r="O202" s="65">
        <v>6</v>
      </c>
      <c r="P202" s="65">
        <v>7</v>
      </c>
      <c r="Q202" s="65">
        <v>7</v>
      </c>
      <c r="R202" s="65">
        <v>7</v>
      </c>
      <c r="S202" s="65">
        <v>7</v>
      </c>
      <c r="T202" s="65">
        <v>7</v>
      </c>
      <c r="U202" s="65">
        <v>7</v>
      </c>
      <c r="V202" s="67">
        <v>7</v>
      </c>
      <c r="W202" s="65">
        <v>7</v>
      </c>
      <c r="X202" s="65">
        <v>7</v>
      </c>
      <c r="Y202" s="68">
        <v>8</v>
      </c>
      <c r="Z202" s="69">
        <f t="shared" si="5"/>
        <v>6.666666666666667</v>
      </c>
      <c r="AA202" s="94"/>
    </row>
    <row r="203" spans="1:32" ht="15" customHeight="1" x14ac:dyDescent="0.35">
      <c r="A203" s="61" t="s">
        <v>946</v>
      </c>
      <c r="B203" s="62" t="s">
        <v>960</v>
      </c>
      <c r="C203" s="62" t="s">
        <v>961</v>
      </c>
      <c r="D203" s="62" t="s">
        <v>962</v>
      </c>
      <c r="E203" s="63" t="s">
        <v>963</v>
      </c>
      <c r="F203" s="62" t="s">
        <v>30</v>
      </c>
      <c r="G203" s="62" t="s">
        <v>964</v>
      </c>
      <c r="H203" s="64">
        <v>732000</v>
      </c>
      <c r="I203" s="64">
        <v>287000</v>
      </c>
      <c r="J203" s="62" t="s">
        <v>62</v>
      </c>
      <c r="K203" s="65">
        <v>2</v>
      </c>
      <c r="L203" s="66">
        <v>4</v>
      </c>
      <c r="M203" s="65">
        <v>4</v>
      </c>
      <c r="N203" s="65">
        <v>4</v>
      </c>
      <c r="O203" s="65">
        <v>5</v>
      </c>
      <c r="P203" s="65">
        <v>5</v>
      </c>
      <c r="Q203" s="65">
        <v>5</v>
      </c>
      <c r="R203" s="65">
        <v>5</v>
      </c>
      <c r="S203" s="65">
        <v>5</v>
      </c>
      <c r="T203" s="65">
        <v>5</v>
      </c>
      <c r="U203" s="65">
        <v>5</v>
      </c>
      <c r="V203" s="67">
        <v>6</v>
      </c>
      <c r="W203" s="65">
        <v>6</v>
      </c>
      <c r="X203" s="65">
        <v>7</v>
      </c>
      <c r="Y203" s="68">
        <v>7</v>
      </c>
      <c r="Z203" s="69">
        <f t="shared" si="5"/>
        <v>5</v>
      </c>
      <c r="AA203" s="94"/>
    </row>
    <row r="204" spans="1:32" ht="15" customHeight="1" x14ac:dyDescent="0.35">
      <c r="A204" s="61" t="s">
        <v>946</v>
      </c>
      <c r="B204" s="62" t="s">
        <v>965</v>
      </c>
      <c r="C204" s="62" t="s">
        <v>966</v>
      </c>
      <c r="D204" s="62" t="s">
        <v>967</v>
      </c>
      <c r="E204" s="63" t="s">
        <v>968</v>
      </c>
      <c r="F204" s="62" t="s">
        <v>30</v>
      </c>
      <c r="G204" s="62" t="s">
        <v>969</v>
      </c>
      <c r="H204" s="64">
        <v>1124150</v>
      </c>
      <c r="I204" s="64">
        <v>217900</v>
      </c>
      <c r="J204" s="62" t="s">
        <v>32</v>
      </c>
      <c r="K204" s="65">
        <v>1</v>
      </c>
      <c r="L204" s="66">
        <v>2</v>
      </c>
      <c r="M204" s="65">
        <v>3</v>
      </c>
      <c r="N204" s="65">
        <v>3</v>
      </c>
      <c r="O204" s="65">
        <v>3</v>
      </c>
      <c r="P204" s="65">
        <v>4</v>
      </c>
      <c r="Q204" s="65">
        <v>4</v>
      </c>
      <c r="R204" s="65">
        <v>5</v>
      </c>
      <c r="S204" s="65">
        <v>5</v>
      </c>
      <c r="T204" s="65">
        <v>5</v>
      </c>
      <c r="U204" s="65">
        <v>5</v>
      </c>
      <c r="V204" s="67">
        <v>5</v>
      </c>
      <c r="W204" s="65">
        <v>5</v>
      </c>
      <c r="X204" s="65">
        <v>6</v>
      </c>
      <c r="Y204" s="68">
        <v>6</v>
      </c>
      <c r="Z204" s="69">
        <f t="shared" ref="Z204:Z206" si="6">AVERAGE(K204:Y204)</f>
        <v>4.1333333333333337</v>
      </c>
      <c r="AA204" s="94"/>
    </row>
    <row r="205" spans="1:32" ht="15" customHeight="1" x14ac:dyDescent="0.35">
      <c r="A205" s="61" t="s">
        <v>946</v>
      </c>
      <c r="B205" s="62" t="s">
        <v>970</v>
      </c>
      <c r="C205" s="62" t="s">
        <v>971</v>
      </c>
      <c r="D205" s="62" t="s">
        <v>972</v>
      </c>
      <c r="E205" s="63" t="s">
        <v>973</v>
      </c>
      <c r="F205" s="62" t="s">
        <v>974</v>
      </c>
      <c r="G205" s="62" t="s">
        <v>975</v>
      </c>
      <c r="H205" s="64">
        <v>1695000</v>
      </c>
      <c r="I205" s="64">
        <v>220000</v>
      </c>
      <c r="J205" s="62" t="s">
        <v>32</v>
      </c>
      <c r="K205" s="65">
        <v>1</v>
      </c>
      <c r="L205" s="66">
        <v>3</v>
      </c>
      <c r="M205" s="65">
        <v>3</v>
      </c>
      <c r="N205" s="65">
        <v>3</v>
      </c>
      <c r="O205" s="65">
        <v>4</v>
      </c>
      <c r="P205" s="65">
        <v>4</v>
      </c>
      <c r="Q205" s="65">
        <v>4</v>
      </c>
      <c r="R205" s="65">
        <v>4</v>
      </c>
      <c r="S205" s="65">
        <v>4</v>
      </c>
      <c r="T205" s="65">
        <v>5</v>
      </c>
      <c r="U205" s="65">
        <v>5</v>
      </c>
      <c r="V205" s="67">
        <v>5</v>
      </c>
      <c r="W205" s="65">
        <v>5</v>
      </c>
      <c r="X205" s="65">
        <v>5</v>
      </c>
      <c r="Y205" s="68">
        <v>6</v>
      </c>
      <c r="Z205" s="69">
        <f t="shared" si="6"/>
        <v>4.0666666666666664</v>
      </c>
      <c r="AA205" s="94"/>
    </row>
    <row r="206" spans="1:32" ht="15" customHeight="1" thickBot="1" x14ac:dyDescent="0.4">
      <c r="A206" s="72" t="s">
        <v>946</v>
      </c>
      <c r="B206" s="73" t="s">
        <v>976</v>
      </c>
      <c r="C206" s="73" t="s">
        <v>977</v>
      </c>
      <c r="D206" s="73" t="s">
        <v>978</v>
      </c>
      <c r="E206" s="74" t="s">
        <v>979</v>
      </c>
      <c r="F206" s="73" t="s">
        <v>30</v>
      </c>
      <c r="G206" s="73" t="s">
        <v>980</v>
      </c>
      <c r="H206" s="75">
        <v>703000</v>
      </c>
      <c r="I206" s="75">
        <v>393000</v>
      </c>
      <c r="J206" s="73" t="s">
        <v>62</v>
      </c>
      <c r="K206" s="76">
        <v>2</v>
      </c>
      <c r="L206" s="77">
        <v>2</v>
      </c>
      <c r="M206" s="76">
        <v>3</v>
      </c>
      <c r="N206" s="76">
        <v>3</v>
      </c>
      <c r="O206" s="76">
        <v>3</v>
      </c>
      <c r="P206" s="76">
        <v>3</v>
      </c>
      <c r="Q206" s="76">
        <v>3</v>
      </c>
      <c r="R206" s="76">
        <v>4</v>
      </c>
      <c r="S206" s="76">
        <v>4</v>
      </c>
      <c r="T206" s="76">
        <v>4</v>
      </c>
      <c r="U206" s="76">
        <v>4</v>
      </c>
      <c r="V206" s="78">
        <v>5</v>
      </c>
      <c r="W206" s="76">
        <v>6</v>
      </c>
      <c r="X206" s="76">
        <v>6</v>
      </c>
      <c r="Y206" s="79">
        <v>7</v>
      </c>
      <c r="Z206" s="80">
        <f t="shared" si="6"/>
        <v>3.9333333333333331</v>
      </c>
      <c r="AA206" s="94"/>
    </row>
    <row r="207" spans="1:32" ht="15" customHeight="1" x14ac:dyDescent="0.35">
      <c r="A207" s="4"/>
      <c r="B207" s="4"/>
      <c r="C207" s="4"/>
      <c r="D207" s="4"/>
      <c r="E207" s="59"/>
      <c r="F207" s="4"/>
      <c r="G207" s="4"/>
      <c r="H207" s="2">
        <f>SUM(H3:H206)</f>
        <v>827214710</v>
      </c>
      <c r="I207" s="2">
        <f>SUM(I3:I206)</f>
        <v>241749410</v>
      </c>
      <c r="J207" s="4"/>
      <c r="K207" s="4"/>
      <c r="L207" s="4"/>
      <c r="M207" s="5"/>
      <c r="AA207" s="88">
        <f>SUM(AA2:AA206)-SUM(AA2,AA50,AA81,AA90,AA144,AA176,AA183,AA188,AA197,AA199)</f>
        <v>96845000</v>
      </c>
    </row>
    <row r="208" spans="1:32" ht="15" customHeight="1" x14ac:dyDescent="0.35">
      <c r="A208" s="4"/>
      <c r="B208" s="4" t="s">
        <v>981</v>
      </c>
      <c r="C208" s="4"/>
      <c r="D208" s="4"/>
      <c r="E208" s="59"/>
      <c r="F208" s="4"/>
      <c r="G208" s="4"/>
      <c r="H208" s="2"/>
      <c r="I208" s="2"/>
      <c r="J208" s="4"/>
      <c r="K208" s="4"/>
      <c r="L208" s="4"/>
      <c r="M208" s="5"/>
      <c r="AA208" s="93"/>
    </row>
    <row r="209" spans="1:27" ht="15" customHeight="1" x14ac:dyDescent="0.35">
      <c r="A209" s="12" t="s">
        <v>946</v>
      </c>
      <c r="B209" s="30" t="s">
        <v>982</v>
      </c>
      <c r="C209" s="12" t="s">
        <v>983</v>
      </c>
      <c r="D209" s="12" t="s">
        <v>984</v>
      </c>
      <c r="E209" s="12" t="s">
        <v>985</v>
      </c>
      <c r="F209" s="12" t="s">
        <v>331</v>
      </c>
      <c r="G209" s="12" t="s">
        <v>986</v>
      </c>
      <c r="H209" s="13">
        <v>63000</v>
      </c>
      <c r="I209" s="13">
        <v>40000</v>
      </c>
      <c r="J209" s="41" t="s">
        <v>987</v>
      </c>
      <c r="K209" s="4"/>
      <c r="L209" s="4"/>
      <c r="M209" s="5"/>
      <c r="AA209" s="92"/>
    </row>
    <row r="210" spans="1:27" ht="15" customHeight="1" x14ac:dyDescent="0.35">
      <c r="A210" s="12" t="s">
        <v>271</v>
      </c>
      <c r="B210" s="7" t="s">
        <v>988</v>
      </c>
      <c r="C210" s="7" t="s">
        <v>989</v>
      </c>
      <c r="D210" s="10" t="s">
        <v>990</v>
      </c>
      <c r="E210" s="12" t="s">
        <v>991</v>
      </c>
      <c r="F210" s="7" t="s">
        <v>191</v>
      </c>
      <c r="G210" s="7" t="s">
        <v>992</v>
      </c>
      <c r="H210" s="9">
        <v>4263600</v>
      </c>
      <c r="I210" s="9">
        <v>2973600</v>
      </c>
      <c r="J210" s="41" t="s">
        <v>993</v>
      </c>
      <c r="K210" s="33"/>
      <c r="L210" s="34"/>
      <c r="M210" s="33"/>
      <c r="N210" s="33"/>
      <c r="O210" s="35"/>
      <c r="P210" s="33"/>
      <c r="Q210" s="33"/>
      <c r="R210" s="33"/>
      <c r="S210" s="33"/>
      <c r="T210" s="33"/>
      <c r="U210" s="33"/>
      <c r="V210" s="36"/>
      <c r="W210" s="33"/>
      <c r="X210" s="33"/>
      <c r="Y210" s="37"/>
      <c r="Z210" s="38"/>
    </row>
    <row r="211" spans="1:27" ht="14.5" x14ac:dyDescent="0.35">
      <c r="A211" s="12" t="s">
        <v>25</v>
      </c>
      <c r="B211" s="30" t="s">
        <v>994</v>
      </c>
      <c r="C211" s="12" t="s">
        <v>995</v>
      </c>
      <c r="D211" s="12" t="s">
        <v>996</v>
      </c>
      <c r="E211" s="12" t="s">
        <v>997</v>
      </c>
      <c r="F211" s="12" t="s">
        <v>30</v>
      </c>
      <c r="G211" s="12" t="s">
        <v>998</v>
      </c>
      <c r="H211" s="13">
        <v>423600</v>
      </c>
      <c r="I211" s="13">
        <v>30000</v>
      </c>
      <c r="J211" s="41" t="s">
        <v>987</v>
      </c>
      <c r="K211" s="39"/>
      <c r="L211" s="39"/>
      <c r="M211" s="40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7" ht="14.5" x14ac:dyDescent="0.35">
      <c r="A212" s="12" t="s">
        <v>452</v>
      </c>
      <c r="B212" s="30" t="s">
        <v>999</v>
      </c>
      <c r="C212" s="12" t="s">
        <v>1000</v>
      </c>
      <c r="D212" s="12" t="s">
        <v>1001</v>
      </c>
      <c r="E212" s="12" t="s">
        <v>1002</v>
      </c>
      <c r="F212" s="12" t="s">
        <v>30</v>
      </c>
      <c r="G212" s="12" t="s">
        <v>1003</v>
      </c>
      <c r="H212" s="13">
        <v>3214800</v>
      </c>
      <c r="I212" s="13">
        <v>1400000</v>
      </c>
      <c r="J212" s="41" t="s">
        <v>987</v>
      </c>
      <c r="K212" s="39"/>
      <c r="L212" s="39"/>
      <c r="M212" s="40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7" ht="14.5" x14ac:dyDescent="0.35">
      <c r="H213" s="1">
        <f>SUM(H209:H212)</f>
        <v>7965000</v>
      </c>
      <c r="I213" s="1">
        <f>SUM(I209:I212)</f>
        <v>4443600</v>
      </c>
    </row>
    <row r="214" spans="1:27" ht="14.5" x14ac:dyDescent="0.35">
      <c r="H214" s="6">
        <f>H207+H213</f>
        <v>835179710</v>
      </c>
      <c r="I214" s="6">
        <f>I207+I213</f>
        <v>246193010</v>
      </c>
    </row>
    <row r="215" spans="1:27" ht="14.5" x14ac:dyDescent="0.35">
      <c r="B215" t="s">
        <v>1004</v>
      </c>
    </row>
    <row r="216" spans="1:27" ht="15" customHeight="1" x14ac:dyDescent="0.35">
      <c r="A216" s="10" t="s">
        <v>271</v>
      </c>
      <c r="B216" s="10" t="s">
        <v>1005</v>
      </c>
      <c r="C216" s="10" t="s">
        <v>1006</v>
      </c>
      <c r="D216" s="10" t="s">
        <v>794</v>
      </c>
      <c r="E216" s="30" t="s">
        <v>1007</v>
      </c>
      <c r="F216" s="10" t="s">
        <v>30</v>
      </c>
      <c r="G216" s="10" t="s">
        <v>796</v>
      </c>
      <c r="H216" s="31">
        <v>3027000</v>
      </c>
      <c r="I216" s="31">
        <v>1807000</v>
      </c>
      <c r="J216" s="32"/>
      <c r="K216" s="32"/>
      <c r="L216" s="32"/>
      <c r="M216" s="42"/>
    </row>
    <row r="217" spans="1:27" ht="14.5" x14ac:dyDescent="0.35">
      <c r="H217" s="1">
        <f>H216</f>
        <v>3027000</v>
      </c>
      <c r="I217" s="1">
        <f>I216</f>
        <v>1807000</v>
      </c>
    </row>
    <row r="218" spans="1:27" ht="14.5" x14ac:dyDescent="0.35">
      <c r="H218" s="2">
        <f>H214+H217</f>
        <v>838206710</v>
      </c>
      <c r="I218" s="2">
        <f>I214+I217</f>
        <v>248000010</v>
      </c>
    </row>
    <row r="222" spans="1:27" ht="14.5" x14ac:dyDescent="0.35">
      <c r="B222" s="90"/>
      <c r="C222" s="87"/>
      <c r="D222" s="89"/>
    </row>
    <row r="223" spans="1:27" ht="14.5" x14ac:dyDescent="0.35">
      <c r="B223" s="86"/>
      <c r="C223" s="87"/>
      <c r="D223" s="89"/>
    </row>
    <row r="224" spans="1:27" ht="14.5" x14ac:dyDescent="0.35">
      <c r="B224" s="86"/>
      <c r="C224" s="87"/>
      <c r="D224" s="89"/>
    </row>
    <row r="225" spans="2:4" ht="14.5" x14ac:dyDescent="0.35">
      <c r="B225" s="86"/>
      <c r="C225" s="87"/>
      <c r="D225" s="89"/>
    </row>
    <row r="226" spans="2:4" ht="14.5" x14ac:dyDescent="0.35">
      <c r="B226" s="86"/>
      <c r="C226" s="87"/>
      <c r="D226" s="89"/>
    </row>
    <row r="227" spans="2:4" ht="14.5" x14ac:dyDescent="0.35">
      <c r="B227" s="86"/>
      <c r="C227" s="87"/>
      <c r="D227" s="89"/>
    </row>
    <row r="228" spans="2:4" ht="14.5" x14ac:dyDescent="0.35">
      <c r="B228" s="86"/>
      <c r="C228" s="87"/>
      <c r="D228" s="89"/>
    </row>
    <row r="229" spans="2:4" ht="14.5" x14ac:dyDescent="0.35">
      <c r="B229" s="86"/>
    </row>
    <row r="230" spans="2:4" ht="14.5" x14ac:dyDescent="0.35">
      <c r="B230" s="86"/>
      <c r="C230" s="89"/>
      <c r="D230" s="95"/>
    </row>
    <row r="231" spans="2:4" ht="14.5" x14ac:dyDescent="0.35">
      <c r="B231" s="86"/>
      <c r="C231" s="89"/>
      <c r="D231" s="95"/>
    </row>
    <row r="232" spans="2:4" ht="14.5" x14ac:dyDescent="0.35">
      <c r="B232" s="86"/>
      <c r="C232" s="89"/>
      <c r="D232" s="95"/>
    </row>
  </sheetData>
  <sheetProtection algorithmName="SHA-512" hashValue="mZyVgpYQ26XUH2k7A6uNQl4FW/0NSSx8QZOkMqiTpgqq6QLmVQ0/6Wd7Rqfs8lcCgxs1zzKZ8ESbKBllaloazg==" saltValue="xS+gXj6nZHB0NdwfjqMGEw==" spinCount="100000" sheet="1" objects="1" scenarios="1" selectLockedCells="1" selectUnlockedCells="1"/>
  <sortState ref="A3:Z206">
    <sortCondition ref="A3:A206"/>
    <sortCondition descending="1" ref="Z3:Z206"/>
  </sortState>
  <conditionalFormatting sqref="J170 Y192">
    <cfRule type="expression" dxfId="1" priority="12">
      <formula>MOD(ROW(#REF!)-ROW(#REF!),2)=0</formula>
    </cfRule>
  </conditionalFormatting>
  <conditionalFormatting sqref="U170 J192">
    <cfRule type="expression" dxfId="0" priority="14">
      <formula>MOD(ROW(L170)-ROW(#REF!),2)=0</formula>
    </cfRule>
  </conditionalFormatting>
  <pageMargins left="0.59055118110236227" right="0.59055118110236227" top="0.39370078740157483" bottom="0.70866141732283472" header="0.39370078740157483" footer="0.39370078740157483"/>
  <pageSetup paperSize="8" scale="57" fitToHeight="0" orientation="landscape" horizontalDpi="300" verticalDpi="300" r:id="rId1"/>
  <headerFooter alignWithMargins="0">
    <oddFooter>&amp;R&amp;B&amp;"Arial"&amp;10Strana:&amp;B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Divadlo 2025</vt:lpstr>
      <vt:lpstr>'Divadlo 2025'!Oblast_tisku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Sieglová Tereza</dc:creator>
  <cp:keywords/>
  <dc:description/>
  <cp:lastModifiedBy>Zahradníčková Zuzana</cp:lastModifiedBy>
  <cp:revision/>
  <cp:lastPrinted>2025-02-14T14:17:59Z</cp:lastPrinted>
  <dcterms:created xsi:type="dcterms:W3CDTF">2024-10-24T15:24:43Z</dcterms:created>
  <dcterms:modified xsi:type="dcterms:W3CDTF">2025-02-26T18:34:39Z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