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NPV14\rdf$\z.zahradnickova\Documents\_DIVADLA A ORCHESTRY\2026\výsledky\"/>
    </mc:Choice>
  </mc:AlternateContent>
  <xr:revisionPtr revIDLastSave="0" documentId="13_ncr:1_{EE887F3A-3A16-4235-A6AD-39703AEBCC6A}" xr6:coauthVersionLast="36" xr6:coauthVersionMax="36" xr10:uidLastSave="{00000000-0000-0000-0000-000000000000}"/>
  <bookViews>
    <workbookView xWindow="0" yWindow="0" windowWidth="14400" windowHeight="10335" xr2:uid="{115B029B-88BF-4B7C-835F-CB3938F1E225}"/>
  </bookViews>
  <sheets>
    <sheet name="divadlo 2026" sheetId="1" r:id="rId1"/>
    <sheet name="orchestry, sbory 202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2" l="1"/>
  <c r="D16" i="2"/>
  <c r="E6" i="2" s="1"/>
  <c r="J15" i="2"/>
  <c r="E15" i="2"/>
  <c r="J14" i="2"/>
  <c r="E14" i="2"/>
  <c r="J13" i="2"/>
  <c r="E13" i="2"/>
  <c r="J12" i="2"/>
  <c r="E12" i="2"/>
  <c r="J11" i="2"/>
  <c r="J10" i="2"/>
  <c r="E10" i="2"/>
  <c r="J9" i="2"/>
  <c r="J8" i="2"/>
  <c r="E8" i="2"/>
  <c r="J7" i="2"/>
  <c r="E7" i="2"/>
  <c r="J6" i="2"/>
  <c r="J5" i="2"/>
  <c r="E5" i="2"/>
  <c r="J4" i="2"/>
  <c r="E4" i="2"/>
  <c r="J3" i="2"/>
  <c r="E3" i="2"/>
  <c r="J2" i="2"/>
  <c r="E2" i="2"/>
  <c r="E9" i="2" l="1"/>
  <c r="E11" i="2"/>
  <c r="J35" i="1" l="1"/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" i="1"/>
  <c r="C35" i="1"/>
  <c r="D34" i="1" s="1"/>
  <c r="D28" i="1" l="1"/>
  <c r="D24" i="1"/>
  <c r="D13" i="1"/>
  <c r="D29" i="1"/>
  <c r="D27" i="1"/>
  <c r="D26" i="1"/>
  <c r="D25" i="1"/>
  <c r="D23" i="1"/>
  <c r="D14" i="1"/>
  <c r="D12" i="1"/>
  <c r="D11" i="1"/>
  <c r="D6" i="1"/>
  <c r="D31" i="1"/>
  <c r="D5" i="1"/>
  <c r="D10" i="1"/>
  <c r="D7" i="1"/>
  <c r="D30" i="1"/>
  <c r="D22" i="1"/>
  <c r="D21" i="1"/>
  <c r="D20" i="1"/>
  <c r="D18" i="1"/>
  <c r="D3" i="1"/>
  <c r="D17" i="1"/>
  <c r="D33" i="1"/>
  <c r="D16" i="1"/>
  <c r="D32" i="1"/>
  <c r="D15" i="1"/>
  <c r="D9" i="1"/>
  <c r="D8" i="1"/>
  <c r="D4" i="1"/>
  <c r="D19" i="1"/>
</calcChain>
</file>

<file path=xl/sharedStrings.xml><?xml version="1.0" encoding="utf-8"?>
<sst xmlns="http://schemas.openxmlformats.org/spreadsheetml/2006/main" count="98" uniqueCount="96">
  <si>
    <t>číslo projektu DPMK</t>
  </si>
  <si>
    <t>žadatel</t>
  </si>
  <si>
    <t>podíl divadla na sumě nákladů</t>
  </si>
  <si>
    <t>známka za strategii (40bodů)</t>
  </si>
  <si>
    <t>známka za excelenci (40)</t>
  </si>
  <si>
    <t>známka za nadstandard (20)</t>
  </si>
  <si>
    <t>indexace</t>
  </si>
  <si>
    <t>Národní divadlo moravskoslezské</t>
  </si>
  <si>
    <t>Divadlo F. X. Šaldy Liberec</t>
  </si>
  <si>
    <t>Jihočeské divadlo</t>
  </si>
  <si>
    <t>Národní divadlo Brno</t>
  </si>
  <si>
    <t>Slezské divadlo Opava</t>
  </si>
  <si>
    <t>Centrum experimentálního divadla</t>
  </si>
  <si>
    <t>Městské divadlo Brno</t>
  </si>
  <si>
    <t>Těšínské divadlo Český Těšín</t>
  </si>
  <si>
    <t>Činoherní studio města Ústí nad Labem</t>
  </si>
  <si>
    <t>Dejvické divadlo</t>
  </si>
  <si>
    <t>Divadlo A. Dvořáka Příbram</t>
  </si>
  <si>
    <t>Horácké divadlo Jihlava</t>
  </si>
  <si>
    <t>Klicperovo divadlo</t>
  </si>
  <si>
    <t>Komorní scéna Aréna</t>
  </si>
  <si>
    <t>Městské divadlo Mladá Boleslav</t>
  </si>
  <si>
    <t>Městské divadlo Zlín</t>
  </si>
  <si>
    <t>Slovácké divadlo Uherské Hradiště</t>
  </si>
  <si>
    <t>Východočeské divadlo Pardubice</t>
  </si>
  <si>
    <t>Západočeské divadlo v Chebu</t>
  </si>
  <si>
    <t>Divadlo ALFA</t>
  </si>
  <si>
    <t>Divadlo Drak a Mezinárodní institut figurálního divadla</t>
  </si>
  <si>
    <t>Divadlo loutek Ostrava</t>
  </si>
  <si>
    <t>Divadlo Radost</t>
  </si>
  <si>
    <t>Naivní divadlo Liberec</t>
  </si>
  <si>
    <t>Činoherní klub</t>
  </si>
  <si>
    <t>Divadlo Šumperk (s.r.o.)</t>
  </si>
  <si>
    <t>Městské divadlo v Mostě (s.r.o.)</t>
  </si>
  <si>
    <t>Kávéeska, divadlo Polárka</t>
  </si>
  <si>
    <t>1603000025</t>
  </si>
  <si>
    <t>1603000020</t>
  </si>
  <si>
    <t>1603000043</t>
  </si>
  <si>
    <t>1603000051</t>
  </si>
  <si>
    <t>Moravské divadlo a Moravská filharmonie Olomouc</t>
  </si>
  <si>
    <t>Divadlo Josefa Kajetána Tyla</t>
  </si>
  <si>
    <t>1603000013</t>
  </si>
  <si>
    <t>1603000011</t>
  </si>
  <si>
    <t>1603000016</t>
  </si>
  <si>
    <t>1603000012</t>
  </si>
  <si>
    <t>1603000026</t>
  </si>
  <si>
    <t>1603000006</t>
  </si>
  <si>
    <t>1603000049</t>
  </si>
  <si>
    <t>1603000054</t>
  </si>
  <si>
    <t>1603000019</t>
  </si>
  <si>
    <t>1603000030</t>
  </si>
  <si>
    <t>1603000050</t>
  </si>
  <si>
    <t>1603000034</t>
  </si>
  <si>
    <t>1603000009</t>
  </si>
  <si>
    <t>1603000044</t>
  </si>
  <si>
    <t>1603000017</t>
  </si>
  <si>
    <t>1603000041</t>
  </si>
  <si>
    <t>1603000002</t>
  </si>
  <si>
    <t>1603000045</t>
  </si>
  <si>
    <t>1603000033</t>
  </si>
  <si>
    <t>1603000052</t>
  </si>
  <si>
    <t>1603000022</t>
  </si>
  <si>
    <t>1603000039</t>
  </si>
  <si>
    <t>1603000035</t>
  </si>
  <si>
    <t>1603000024</t>
  </si>
  <si>
    <t>Divadlo Kladno (s.r.o.)</t>
  </si>
  <si>
    <t>1603000027</t>
  </si>
  <si>
    <t>1603000047</t>
  </si>
  <si>
    <t>náklady na hl. činnost 2025</t>
  </si>
  <si>
    <t>Divadlo města Ústí n.L. (s.r.o.)</t>
  </si>
  <si>
    <t>bodování 2026</t>
  </si>
  <si>
    <t>součet bodů 2026</t>
  </si>
  <si>
    <t>údaje a hodnocení 2026</t>
  </si>
  <si>
    <t xml:space="preserve">výsledná částka dotace 2026 </t>
  </si>
  <si>
    <t>náklady 2025</t>
  </si>
  <si>
    <t>podíl orchestru na sumě nákladů</t>
  </si>
  <si>
    <t>index</t>
  </si>
  <si>
    <t>známka za dramaturgii (30bodů)</t>
  </si>
  <si>
    <t>využití potenciálu v regionu (10)</t>
  </si>
  <si>
    <t>reprezentace (10)</t>
  </si>
  <si>
    <t>výsledná známka 2026</t>
  </si>
  <si>
    <t>Výsledný návrh dotace 2026 (zaokrouhlení)</t>
  </si>
  <si>
    <t>Janáčkova filharmonie Ostrava</t>
  </si>
  <si>
    <t>Filharmonie B. Martinů Zlín</t>
  </si>
  <si>
    <t>Plzeňská filharmonie</t>
  </si>
  <si>
    <t>Jihočeská filharmonie, ČB</t>
  </si>
  <si>
    <t>Severočeská filharmonie Teplice</t>
  </si>
  <si>
    <t>Filharmonie Brno</t>
  </si>
  <si>
    <t>Moravská filharmonie Olomouc</t>
  </si>
  <si>
    <t>Komorní filharmonie Pardubice</t>
  </si>
  <si>
    <t>Filharmonie Hradec Králové</t>
  </si>
  <si>
    <t>Karlovarský symfonický orchestr</t>
  </si>
  <si>
    <t xml:space="preserve">Západočeský symf orchestr </t>
  </si>
  <si>
    <t>Český filharmonický sbor Brno</t>
  </si>
  <si>
    <t>PKF - Prague Philharmonia</t>
  </si>
  <si>
    <t>Symfonický orchestr Českého rozhlasu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</si>
</sst>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č&quot;_-;\-* #,##0.00\ &quot;Kč&quot;_-;_-* &quot;-&quot;??\ &quot;Kč&quot;_-;_-@_-"/>
    <numFmt numFmtId="164" formatCode="0.0"/>
    <numFmt numFmtId="165" formatCode="#,##0_ ;[Red]\-#,##0\ "/>
    <numFmt numFmtId="166" formatCode="#,##0.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 CE"/>
      <charset val="238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0" borderId="0"/>
    <xf numFmtId="0" fontId="9" fillId="0" borderId="0"/>
    <xf numFmtId="44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2" fillId="0" borderId="0"/>
    <xf numFmtId="44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8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/>
    <xf numFmtId="4" fontId="6" fillId="4" borderId="1" xfId="0" applyNumberFormat="1" applyFont="1" applyFill="1" applyBorder="1" applyAlignment="1">
      <alignment horizontal="center" vertical="center" wrapText="1"/>
    </xf>
    <xf numFmtId="0" fontId="8" fillId="0" borderId="0" xfId="0" applyFont="1"/>
    <xf numFmtId="164" fontId="0" fillId="0" borderId="4" xfId="0" applyNumberFormat="1" applyBorder="1" applyAlignment="1">
      <alignment horizontal="center" vertical="center"/>
    </xf>
    <xf numFmtId="3" fontId="7" fillId="4" borderId="1" xfId="0" applyNumberFormat="1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166" fontId="7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3" fontId="0" fillId="5" borderId="1" xfId="0" applyNumberFormat="1" applyFill="1" applyBorder="1" applyAlignment="1">
      <alignment horizontal="center" vertical="center"/>
    </xf>
    <xf numFmtId="164" fontId="3" fillId="0" borderId="1" xfId="1" applyNumberFormat="1" applyBorder="1" applyAlignment="1">
      <alignment horizontal="center" vertical="center"/>
    </xf>
    <xf numFmtId="0" fontId="0" fillId="0" borderId="0" xfId="0" applyNumberFormat="1" applyFont="1" applyAlignment="1" applyProtection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1" fillId="0" borderId="0" xfId="7"/>
    <xf numFmtId="0" fontId="5" fillId="6" borderId="1" xfId="7" applyFont="1" applyFill="1" applyBorder="1" applyAlignment="1">
      <alignment horizontal="center" vertical="center" wrapText="1"/>
    </xf>
    <xf numFmtId="0" fontId="6" fillId="6" borderId="1" xfId="7" applyFont="1" applyFill="1" applyBorder="1" applyAlignment="1">
      <alignment horizontal="center" vertical="center" wrapText="1"/>
    </xf>
    <xf numFmtId="0" fontId="1" fillId="6" borderId="1" xfId="7" applyFill="1" applyBorder="1" applyAlignment="1">
      <alignment horizontal="center" vertical="center"/>
    </xf>
    <xf numFmtId="0" fontId="1" fillId="6" borderId="1" xfId="7" applyFill="1" applyBorder="1" applyAlignment="1">
      <alignment horizontal="center" vertical="center" wrapText="1"/>
    </xf>
    <xf numFmtId="0" fontId="12" fillId="6" borderId="1" xfId="7" applyFont="1" applyFill="1" applyBorder="1" applyAlignment="1">
      <alignment horizontal="center" vertical="center" wrapText="1"/>
    </xf>
    <xf numFmtId="0" fontId="13" fillId="6" borderId="1" xfId="7" applyFont="1" applyFill="1" applyBorder="1" applyAlignment="1">
      <alignment horizontal="center" vertical="center" wrapText="1"/>
    </xf>
    <xf numFmtId="0" fontId="12" fillId="6" borderId="3" xfId="7" applyFont="1" applyFill="1" applyBorder="1" applyAlignment="1">
      <alignment horizontal="center" vertical="center" wrapText="1"/>
    </xf>
    <xf numFmtId="0" fontId="14" fillId="0" borderId="0" xfId="7" applyFont="1"/>
    <xf numFmtId="0" fontId="1" fillId="0" borderId="1" xfId="7" applyNumberFormat="1" applyFont="1" applyBorder="1" applyAlignment="1" applyProtection="1">
      <alignment horizontal="left"/>
    </xf>
    <xf numFmtId="0" fontId="7" fillId="0" borderId="3" xfId="7" applyFont="1" applyBorder="1" applyAlignment="1">
      <alignment vertical="center" wrapText="1"/>
    </xf>
    <xf numFmtId="3" fontId="1" fillId="0" borderId="1" xfId="7" applyNumberFormat="1" applyFont="1" applyBorder="1" applyAlignment="1">
      <alignment horizontal="center" vertical="center"/>
    </xf>
    <xf numFmtId="166" fontId="1" fillId="0" borderId="1" xfId="7" applyNumberFormat="1" applyFont="1" applyBorder="1" applyAlignment="1">
      <alignment horizontal="center" vertical="center"/>
    </xf>
    <xf numFmtId="0" fontId="1" fillId="0" borderId="1" xfId="7" applyBorder="1" applyAlignment="1">
      <alignment horizontal="center" vertical="center"/>
    </xf>
    <xf numFmtId="164" fontId="1" fillId="0" borderId="1" xfId="7" applyNumberFormat="1" applyFill="1" applyBorder="1" applyAlignment="1">
      <alignment horizontal="center" vertical="center"/>
    </xf>
    <xf numFmtId="1" fontId="1" fillId="0" borderId="1" xfId="7" applyNumberFormat="1" applyFill="1" applyBorder="1" applyAlignment="1">
      <alignment horizontal="center" vertical="center"/>
    </xf>
    <xf numFmtId="3" fontId="1" fillId="5" borderId="1" xfId="7" applyNumberFormat="1" applyFill="1" applyBorder="1" applyAlignment="1">
      <alignment horizontal="center"/>
    </xf>
    <xf numFmtId="0" fontId="7" fillId="4" borderId="3" xfId="7" applyFont="1" applyFill="1" applyBorder="1" applyAlignment="1">
      <alignment vertical="center" wrapText="1"/>
    </xf>
    <xf numFmtId="3" fontId="7" fillId="5" borderId="1" xfId="7" applyNumberFormat="1" applyFont="1" applyFill="1" applyBorder="1" applyAlignment="1">
      <alignment horizontal="center"/>
    </xf>
    <xf numFmtId="0" fontId="7" fillId="0" borderId="3" xfId="7" applyFont="1" applyFill="1" applyBorder="1" applyAlignment="1">
      <alignment vertical="center" wrapText="1"/>
    </xf>
    <xf numFmtId="3" fontId="7" fillId="0" borderId="1" xfId="7" applyNumberFormat="1" applyFont="1" applyBorder="1" applyAlignment="1">
      <alignment horizontal="center" vertical="center"/>
    </xf>
    <xf numFmtId="3" fontId="7" fillId="0" borderId="1" xfId="2" applyNumberFormat="1" applyFont="1" applyFill="1" applyBorder="1" applyAlignment="1">
      <alignment horizontal="center" vertical="center"/>
    </xf>
    <xf numFmtId="1" fontId="1" fillId="0" borderId="1" xfId="7" applyNumberFormat="1" applyBorder="1" applyAlignment="1">
      <alignment horizontal="center" vertical="center"/>
    </xf>
    <xf numFmtId="0" fontId="1" fillId="0" borderId="0" xfId="7" applyFont="1"/>
    <xf numFmtId="0" fontId="1" fillId="0" borderId="0" xfId="7" applyAlignment="1">
      <alignment vertical="center"/>
    </xf>
    <xf numFmtId="3" fontId="1" fillId="4" borderId="1" xfId="7" applyNumberFormat="1" applyFill="1" applyBorder="1" applyAlignment="1">
      <alignment horizontal="center" vertical="center"/>
    </xf>
  </cellXfs>
  <cellStyles count="9">
    <cellStyle name="Měna 2" xfId="3" xr:uid="{00000000-0005-0000-0000-000031000000}"/>
    <cellStyle name="Měna 2 2" xfId="6" xr:uid="{00000000-0005-0000-0000-000031000000}"/>
    <cellStyle name="Normální" xfId="0" builtinId="0"/>
    <cellStyle name="Normální 2" xfId="1" xr:uid="{329C3C69-469C-4601-B902-1CECFB17744A}"/>
    <cellStyle name="Normální 2 2" xfId="5" xr:uid="{329C3C69-469C-4601-B902-1CECFB17744A}"/>
    <cellStyle name="Normální 3" xfId="2" xr:uid="{00000000-0005-0000-0000-000030000000}"/>
    <cellStyle name="Normální 4" xfId="7" xr:uid="{80D39888-809C-4FB4-8131-62E6C7AF2988}"/>
    <cellStyle name="Procenta 2" xfId="4" xr:uid="{00000000-0005-0000-0000-000032000000}"/>
    <cellStyle name="Procenta 3" xfId="8" xr:uid="{DD1AFACE-3361-4FE6-A3AE-8BEE889C10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D0CC6-244E-41A6-BA51-2E0C5AE259D0}">
  <sheetPr>
    <pageSetUpPr fitToPage="1"/>
  </sheetPr>
  <dimension ref="A1:BK35"/>
  <sheetViews>
    <sheetView tabSelected="1" zoomScale="80" zoomScaleNormal="80" workbookViewId="0">
      <pane ySplit="2" topLeftCell="A3" activePane="bottomLeft" state="frozen"/>
      <selection activeCell="B1" sqref="B1"/>
      <selection pane="bottomLeft" activeCell="D34" sqref="D34"/>
    </sheetView>
  </sheetViews>
  <sheetFormatPr defaultRowHeight="15" x14ac:dyDescent="0.25"/>
  <cols>
    <col min="1" max="1" width="11.5703125" customWidth="1"/>
    <col min="2" max="2" width="32" customWidth="1"/>
    <col min="3" max="3" width="17.42578125" customWidth="1"/>
    <col min="4" max="4" width="14.7109375" customWidth="1"/>
    <col min="5" max="5" width="10" customWidth="1"/>
    <col min="8" max="8" width="10.5703125" customWidth="1"/>
    <col min="10" max="10" width="22.5703125" customWidth="1"/>
  </cols>
  <sheetData>
    <row r="1" spans="1:10" ht="27" customHeight="1" x14ac:dyDescent="0.25">
      <c r="A1" s="27" t="s">
        <v>72</v>
      </c>
      <c r="B1" s="27"/>
      <c r="C1" s="27"/>
      <c r="D1" s="27"/>
      <c r="E1" s="28" t="s">
        <v>70</v>
      </c>
      <c r="F1" s="28"/>
      <c r="G1" s="28"/>
      <c r="H1" s="28"/>
      <c r="I1" s="28"/>
      <c r="J1" s="29" t="s">
        <v>73</v>
      </c>
    </row>
    <row r="2" spans="1:10" ht="69" customHeight="1" x14ac:dyDescent="0.25">
      <c r="A2" s="17" t="s">
        <v>0</v>
      </c>
      <c r="B2" s="18" t="s">
        <v>1</v>
      </c>
      <c r="C2" s="18" t="s">
        <v>68</v>
      </c>
      <c r="D2" s="18" t="s">
        <v>2</v>
      </c>
      <c r="E2" s="23" t="s">
        <v>6</v>
      </c>
      <c r="F2" s="19" t="s">
        <v>3</v>
      </c>
      <c r="G2" s="20" t="s">
        <v>4</v>
      </c>
      <c r="H2" s="19" t="s">
        <v>5</v>
      </c>
      <c r="I2" s="21" t="s">
        <v>71</v>
      </c>
      <c r="J2" s="30"/>
    </row>
    <row r="3" spans="1:10" ht="35.1" customHeight="1" x14ac:dyDescent="0.25">
      <c r="A3" s="1" t="s">
        <v>35</v>
      </c>
      <c r="B3" s="2" t="s">
        <v>40</v>
      </c>
      <c r="C3" s="13">
        <v>402579588</v>
      </c>
      <c r="D3" s="16">
        <f>C3/$C$35</f>
        <v>9.1326548130147983E-2</v>
      </c>
      <c r="E3" s="3">
        <v>7</v>
      </c>
      <c r="F3" s="7">
        <v>28.714285714285715</v>
      </c>
      <c r="G3" s="7">
        <v>26</v>
      </c>
      <c r="H3" s="7">
        <v>15.571428571428571</v>
      </c>
      <c r="I3" s="6">
        <f>F3+G3+H3</f>
        <v>70.285714285714292</v>
      </c>
      <c r="J3" s="24">
        <v>23220000</v>
      </c>
    </row>
    <row r="4" spans="1:10" ht="35.1" customHeight="1" x14ac:dyDescent="0.25">
      <c r="A4" s="4" t="s">
        <v>36</v>
      </c>
      <c r="B4" s="5" t="s">
        <v>7</v>
      </c>
      <c r="C4" s="12">
        <v>472471708</v>
      </c>
      <c r="D4" s="16">
        <f t="shared" ref="D4:D33" si="0">C4/$C$35</f>
        <v>0.10718181315440967</v>
      </c>
      <c r="E4" s="3">
        <v>7</v>
      </c>
      <c r="F4" s="7">
        <v>36.489795918367349</v>
      </c>
      <c r="G4" s="7">
        <v>34.08163265306122</v>
      </c>
      <c r="H4" s="7">
        <v>18.285714285714285</v>
      </c>
      <c r="I4" s="6">
        <f t="shared" ref="I4:I34" si="1">F4+G4+H4</f>
        <v>88.857142857142861</v>
      </c>
      <c r="J4" s="24">
        <v>27740000</v>
      </c>
    </row>
    <row r="5" spans="1:10" ht="35.1" customHeight="1" x14ac:dyDescent="0.25">
      <c r="A5" s="1" t="s">
        <v>37</v>
      </c>
      <c r="B5" s="2" t="s">
        <v>8</v>
      </c>
      <c r="C5" s="14">
        <v>194941885</v>
      </c>
      <c r="D5" s="16">
        <f t="shared" si="0"/>
        <v>4.422322932834407E-2</v>
      </c>
      <c r="E5" s="3">
        <v>7</v>
      </c>
      <c r="F5" s="7">
        <v>31.142857142857142</v>
      </c>
      <c r="G5" s="7">
        <v>29.285714285714285</v>
      </c>
      <c r="H5" s="7">
        <v>14</v>
      </c>
      <c r="I5" s="6">
        <f t="shared" si="1"/>
        <v>74.428571428571431</v>
      </c>
      <c r="J5" s="24">
        <v>14300000</v>
      </c>
    </row>
    <row r="6" spans="1:10" ht="35.1" customHeight="1" x14ac:dyDescent="0.25">
      <c r="A6" s="4" t="s">
        <v>38</v>
      </c>
      <c r="B6" s="5" t="s">
        <v>9</v>
      </c>
      <c r="C6" s="12">
        <v>282192318.22000003</v>
      </c>
      <c r="D6" s="16">
        <f t="shared" si="0"/>
        <v>6.4016286717141921E-2</v>
      </c>
      <c r="E6" s="3">
        <v>7</v>
      </c>
      <c r="F6" s="7">
        <v>36.666666666666664</v>
      </c>
      <c r="G6" s="7">
        <v>33.166666666666664</v>
      </c>
      <c r="H6" s="7">
        <v>17.333333333333332</v>
      </c>
      <c r="I6" s="6">
        <f t="shared" si="1"/>
        <v>87.166666666666657</v>
      </c>
      <c r="J6" s="24">
        <v>19150000</v>
      </c>
    </row>
    <row r="7" spans="1:10" ht="35.1" customHeight="1" x14ac:dyDescent="0.25">
      <c r="A7" s="1">
        <v>1603000005</v>
      </c>
      <c r="B7" s="2" t="s">
        <v>39</v>
      </c>
      <c r="C7" s="22">
        <v>215653379</v>
      </c>
      <c r="D7" s="16">
        <f t="shared" si="0"/>
        <v>4.892170215215319E-2</v>
      </c>
      <c r="E7" s="3">
        <v>7</v>
      </c>
      <c r="F7" s="25">
        <v>29.285714285714285</v>
      </c>
      <c r="G7" s="7">
        <v>25.428571428571427</v>
      </c>
      <c r="H7" s="7">
        <v>14.714285714285714</v>
      </c>
      <c r="I7" s="6">
        <f t="shared" si="1"/>
        <v>69.428571428571416</v>
      </c>
      <c r="J7" s="24">
        <v>14850000</v>
      </c>
    </row>
    <row r="8" spans="1:10" ht="35.1" customHeight="1" x14ac:dyDescent="0.25">
      <c r="A8" s="26" t="s">
        <v>41</v>
      </c>
      <c r="B8" s="5" t="s">
        <v>10</v>
      </c>
      <c r="C8" s="12">
        <v>668918205.38</v>
      </c>
      <c r="D8" s="16">
        <f t="shared" si="0"/>
        <v>0.15174636891617263</v>
      </c>
      <c r="E8" s="3">
        <v>7</v>
      </c>
      <c r="F8" s="7">
        <v>38.571428571428569</v>
      </c>
      <c r="G8" s="7">
        <v>36.857142857142854</v>
      </c>
      <c r="H8" s="7">
        <v>19.714285714285715</v>
      </c>
      <c r="I8" s="6">
        <f t="shared" si="1"/>
        <v>95.142857142857139</v>
      </c>
      <c r="J8" s="24">
        <v>36950000</v>
      </c>
    </row>
    <row r="9" spans="1:10" ht="35.1" customHeight="1" x14ac:dyDescent="0.25">
      <c r="A9" s="26" t="s">
        <v>42</v>
      </c>
      <c r="B9" s="2" t="s">
        <v>11</v>
      </c>
      <c r="C9" s="13">
        <v>136106113.41999999</v>
      </c>
      <c r="D9" s="16">
        <f t="shared" si="0"/>
        <v>3.0876134529848567E-2</v>
      </c>
      <c r="E9" s="3">
        <v>6</v>
      </c>
      <c r="F9" s="7">
        <v>19.714285714285715</v>
      </c>
      <c r="G9" s="7">
        <v>19.571428571428573</v>
      </c>
      <c r="H9" s="7">
        <v>12.428571428571429</v>
      </c>
      <c r="I9" s="6">
        <f t="shared" si="1"/>
        <v>51.714285714285722</v>
      </c>
      <c r="J9" s="24">
        <v>9410000</v>
      </c>
    </row>
    <row r="10" spans="1:10" ht="35.1" customHeight="1" x14ac:dyDescent="0.25">
      <c r="A10" s="26" t="s">
        <v>43</v>
      </c>
      <c r="B10" s="5" t="s">
        <v>12</v>
      </c>
      <c r="C10" s="12">
        <v>106421476</v>
      </c>
      <c r="D10" s="16">
        <f t="shared" si="0"/>
        <v>2.4142073616497884E-2</v>
      </c>
      <c r="E10" s="3">
        <v>3</v>
      </c>
      <c r="F10" s="7">
        <v>34.285714285714285</v>
      </c>
      <c r="G10" s="7">
        <v>30.571428571428573</v>
      </c>
      <c r="H10" s="7">
        <v>19.714285714285715</v>
      </c>
      <c r="I10" s="6">
        <f t="shared" si="1"/>
        <v>84.571428571428584</v>
      </c>
      <c r="J10" s="24">
        <v>7480000</v>
      </c>
    </row>
    <row r="11" spans="1:10" ht="35.1" customHeight="1" x14ac:dyDescent="0.25">
      <c r="A11" s="26" t="s">
        <v>44</v>
      </c>
      <c r="B11" s="2" t="s">
        <v>13</v>
      </c>
      <c r="C11" s="13">
        <v>445661112</v>
      </c>
      <c r="D11" s="16">
        <f t="shared" si="0"/>
        <v>0.10109973830765427</v>
      </c>
      <c r="E11" s="3">
        <v>3</v>
      </c>
      <c r="F11" s="7">
        <v>30.333333333333332</v>
      </c>
      <c r="G11" s="7">
        <v>29.833333333333332</v>
      </c>
      <c r="H11" s="7">
        <v>12.333333333333334</v>
      </c>
      <c r="I11" s="6">
        <f t="shared" si="1"/>
        <v>72.5</v>
      </c>
      <c r="J11" s="24">
        <v>22170000</v>
      </c>
    </row>
    <row r="12" spans="1:10" ht="35.1" customHeight="1" x14ac:dyDescent="0.25">
      <c r="A12" s="26" t="s">
        <v>45</v>
      </c>
      <c r="B12" s="5" t="s">
        <v>14</v>
      </c>
      <c r="C12" s="12">
        <v>102034888</v>
      </c>
      <c r="D12" s="16">
        <f t="shared" si="0"/>
        <v>2.3146961216240946E-2</v>
      </c>
      <c r="E12" s="3">
        <v>3</v>
      </c>
      <c r="F12" s="7">
        <v>29.285714285714285</v>
      </c>
      <c r="G12" s="7">
        <v>27.142857142857142</v>
      </c>
      <c r="H12" s="7">
        <v>14.142857142857142</v>
      </c>
      <c r="I12" s="6">
        <f t="shared" si="1"/>
        <v>70.571428571428569</v>
      </c>
      <c r="J12" s="24">
        <v>6830000</v>
      </c>
    </row>
    <row r="13" spans="1:10" ht="35.1" customHeight="1" x14ac:dyDescent="0.25">
      <c r="A13" s="26" t="s">
        <v>46</v>
      </c>
      <c r="B13" s="2" t="s">
        <v>15</v>
      </c>
      <c r="C13" s="13">
        <v>38533032.090000004</v>
      </c>
      <c r="D13" s="16">
        <f t="shared" si="0"/>
        <v>8.7413493248642352E-3</v>
      </c>
      <c r="E13" s="3">
        <v>2.2000000000000002</v>
      </c>
      <c r="F13" s="7">
        <v>36.142857142857146</v>
      </c>
      <c r="G13" s="7">
        <v>35.142857142857146</v>
      </c>
      <c r="H13" s="7">
        <v>16.428571428571427</v>
      </c>
      <c r="I13" s="6">
        <f t="shared" si="1"/>
        <v>87.714285714285722</v>
      </c>
      <c r="J13" s="24">
        <v>3800000</v>
      </c>
    </row>
    <row r="14" spans="1:10" ht="35.1" customHeight="1" x14ac:dyDescent="0.25">
      <c r="A14" s="26" t="s">
        <v>47</v>
      </c>
      <c r="B14" s="5" t="s">
        <v>16</v>
      </c>
      <c r="C14" s="12">
        <v>83464837</v>
      </c>
      <c r="D14" s="16">
        <f t="shared" si="0"/>
        <v>1.8934282016939856E-2</v>
      </c>
      <c r="E14" s="7">
        <v>1.8</v>
      </c>
      <c r="F14" s="7">
        <v>33.5</v>
      </c>
      <c r="G14" s="7">
        <v>32.833333333333336</v>
      </c>
      <c r="H14" s="7">
        <v>14</v>
      </c>
      <c r="I14" s="6">
        <f t="shared" si="1"/>
        <v>80.333333333333343</v>
      </c>
      <c r="J14" s="24">
        <v>5280000</v>
      </c>
    </row>
    <row r="15" spans="1:10" ht="35.1" customHeight="1" x14ac:dyDescent="0.25">
      <c r="A15" s="26" t="s">
        <v>48</v>
      </c>
      <c r="B15" s="2" t="s">
        <v>17</v>
      </c>
      <c r="C15" s="13">
        <v>68953244</v>
      </c>
      <c r="D15" s="16">
        <f t="shared" si="0"/>
        <v>1.5642277811898992E-2</v>
      </c>
      <c r="E15" s="7">
        <v>2.2000000000000002</v>
      </c>
      <c r="F15" s="7">
        <v>10.857142857142858</v>
      </c>
      <c r="G15" s="7">
        <v>11.857142857142858</v>
      </c>
      <c r="H15" s="7">
        <v>6</v>
      </c>
      <c r="I15" s="6">
        <f t="shared" si="1"/>
        <v>28.714285714285715</v>
      </c>
      <c r="J15" s="24">
        <v>3750000</v>
      </c>
    </row>
    <row r="16" spans="1:10" ht="35.1" customHeight="1" x14ac:dyDescent="0.25">
      <c r="A16" s="26" t="s">
        <v>49</v>
      </c>
      <c r="B16" s="5" t="s">
        <v>18</v>
      </c>
      <c r="C16" s="12">
        <v>81853585</v>
      </c>
      <c r="D16" s="16">
        <f t="shared" si="0"/>
        <v>1.8568764023196474E-2</v>
      </c>
      <c r="E16" s="3">
        <v>3</v>
      </c>
      <c r="F16" s="7">
        <v>35.857142857142854</v>
      </c>
      <c r="G16" s="7">
        <v>32.285714285714285</v>
      </c>
      <c r="H16" s="7">
        <v>17.285714285714285</v>
      </c>
      <c r="I16" s="6">
        <f t="shared" si="1"/>
        <v>85.428571428571416</v>
      </c>
      <c r="J16" s="24">
        <v>6410000</v>
      </c>
    </row>
    <row r="17" spans="1:63" ht="35.1" customHeight="1" x14ac:dyDescent="0.25">
      <c r="A17" s="26" t="s">
        <v>50</v>
      </c>
      <c r="B17" s="2" t="s">
        <v>19</v>
      </c>
      <c r="C17" s="13">
        <v>85579263</v>
      </c>
      <c r="D17" s="16">
        <f t="shared" si="0"/>
        <v>1.9413946743152048E-2</v>
      </c>
      <c r="E17" s="7">
        <v>2.2000000000000002</v>
      </c>
      <c r="F17" s="7">
        <v>32.857142857142854</v>
      </c>
      <c r="G17" s="7">
        <v>32.428571428571431</v>
      </c>
      <c r="H17" s="7">
        <v>17</v>
      </c>
      <c r="I17" s="6">
        <f t="shared" si="1"/>
        <v>82.285714285714278</v>
      </c>
      <c r="J17" s="24">
        <v>5760000</v>
      </c>
    </row>
    <row r="18" spans="1:63" ht="35.1" customHeight="1" x14ac:dyDescent="0.25">
      <c r="A18" s="26" t="s">
        <v>51</v>
      </c>
      <c r="B18" s="5" t="s">
        <v>20</v>
      </c>
      <c r="C18" s="12">
        <v>35841849.979999997</v>
      </c>
      <c r="D18" s="16">
        <f t="shared" si="0"/>
        <v>8.1308455143831414E-3</v>
      </c>
      <c r="E18" s="7">
        <v>2.2000000000000002</v>
      </c>
      <c r="F18" s="7">
        <v>23.428571428571427</v>
      </c>
      <c r="G18" s="7">
        <v>22.285714285714285</v>
      </c>
      <c r="H18" s="7">
        <v>11.142857142857142</v>
      </c>
      <c r="I18" s="6">
        <f t="shared" si="1"/>
        <v>56.857142857142847</v>
      </c>
      <c r="J18" s="24">
        <v>2950000</v>
      </c>
    </row>
    <row r="19" spans="1:63" ht="35.1" customHeight="1" x14ac:dyDescent="0.25">
      <c r="A19" s="26" t="s">
        <v>52</v>
      </c>
      <c r="B19" s="2" t="s">
        <v>21</v>
      </c>
      <c r="C19" s="13">
        <v>62515633.699999996</v>
      </c>
      <c r="D19" s="16">
        <f t="shared" si="0"/>
        <v>1.4181884030319369E-2</v>
      </c>
      <c r="E19" s="7">
        <v>2.2000000000000002</v>
      </c>
      <c r="F19" s="7">
        <v>20.285714285714285</v>
      </c>
      <c r="G19" s="7">
        <v>18</v>
      </c>
      <c r="H19" s="7">
        <v>9.7142857142857135</v>
      </c>
      <c r="I19" s="6">
        <f t="shared" si="1"/>
        <v>48</v>
      </c>
      <c r="J19" s="24">
        <v>3920000</v>
      </c>
    </row>
    <row r="20" spans="1:63" ht="35.1" customHeight="1" x14ac:dyDescent="0.25">
      <c r="A20" s="26" t="s">
        <v>53</v>
      </c>
      <c r="B20" s="5" t="s">
        <v>22</v>
      </c>
      <c r="C20" s="12">
        <v>93845182.840000004</v>
      </c>
      <c r="D20" s="16">
        <f t="shared" si="0"/>
        <v>2.1289098759323579E-2</v>
      </c>
      <c r="E20" s="7">
        <v>2.2000000000000002</v>
      </c>
      <c r="F20" s="7">
        <v>29</v>
      </c>
      <c r="G20" s="7">
        <v>27.714285714285715</v>
      </c>
      <c r="H20" s="7">
        <v>13.285714285714286</v>
      </c>
      <c r="I20" s="6">
        <f t="shared" si="1"/>
        <v>70</v>
      </c>
      <c r="J20" s="24">
        <v>5840000</v>
      </c>
    </row>
    <row r="21" spans="1:63" ht="35.1" customHeight="1" x14ac:dyDescent="0.25">
      <c r="A21" s="26" t="s">
        <v>54</v>
      </c>
      <c r="B21" s="2" t="s">
        <v>23</v>
      </c>
      <c r="C21" s="13">
        <v>63015203.210000001</v>
      </c>
      <c r="D21" s="16">
        <f t="shared" si="0"/>
        <v>1.4295213071978008E-2</v>
      </c>
      <c r="E21" s="7">
        <v>2.2000000000000002</v>
      </c>
      <c r="F21" s="7">
        <v>36.5</v>
      </c>
      <c r="G21" s="7">
        <v>35.833333333333336</v>
      </c>
      <c r="H21" s="7">
        <v>15.166666666666666</v>
      </c>
      <c r="I21" s="6">
        <f t="shared" si="1"/>
        <v>87.500000000000014</v>
      </c>
      <c r="J21" s="24">
        <v>4890000</v>
      </c>
    </row>
    <row r="22" spans="1:63" ht="35.1" customHeight="1" x14ac:dyDescent="0.25">
      <c r="A22" s="26" t="s">
        <v>55</v>
      </c>
      <c r="B22" s="5" t="s">
        <v>24</v>
      </c>
      <c r="C22" s="12">
        <v>125212660.66999999</v>
      </c>
      <c r="D22" s="16">
        <f t="shared" si="0"/>
        <v>2.8404917740595038E-2</v>
      </c>
      <c r="E22" s="7">
        <v>2.2000000000000002</v>
      </c>
      <c r="F22" s="7">
        <v>29.571428571428573</v>
      </c>
      <c r="G22" s="7">
        <v>28.428571428571427</v>
      </c>
      <c r="H22" s="7">
        <v>14</v>
      </c>
      <c r="I22" s="6">
        <f t="shared" si="1"/>
        <v>72</v>
      </c>
      <c r="J22" s="24">
        <v>7280000</v>
      </c>
    </row>
    <row r="23" spans="1:63" ht="35.1" customHeight="1" x14ac:dyDescent="0.25">
      <c r="A23" s="26" t="s">
        <v>56</v>
      </c>
      <c r="B23" s="2" t="s">
        <v>25</v>
      </c>
      <c r="C23" s="22">
        <v>53644836</v>
      </c>
      <c r="D23" s="16">
        <f t="shared" si="0"/>
        <v>1.2169513415289936E-2</v>
      </c>
      <c r="E23" s="7">
        <v>2.2000000000000002</v>
      </c>
      <c r="F23" s="7">
        <v>30.857142857142858</v>
      </c>
      <c r="G23" s="7">
        <v>26.714285714285715</v>
      </c>
      <c r="H23" s="7">
        <v>14.142857142857142</v>
      </c>
      <c r="I23" s="6">
        <f t="shared" si="1"/>
        <v>71.714285714285708</v>
      </c>
      <c r="J23" s="24">
        <v>4090000</v>
      </c>
    </row>
    <row r="24" spans="1:63" ht="35.1" customHeight="1" x14ac:dyDescent="0.25">
      <c r="A24" s="26" t="s">
        <v>57</v>
      </c>
      <c r="B24" s="5" t="s">
        <v>26</v>
      </c>
      <c r="C24" s="12">
        <v>36322537.990000002</v>
      </c>
      <c r="D24" s="16">
        <f t="shared" si="0"/>
        <v>8.2398912235780424E-3</v>
      </c>
      <c r="E24" s="7">
        <v>2</v>
      </c>
      <c r="F24" s="7">
        <v>37.428571428571431</v>
      </c>
      <c r="G24" s="7">
        <v>36.285714285714285</v>
      </c>
      <c r="H24" s="7">
        <v>17.714285714285715</v>
      </c>
      <c r="I24" s="6">
        <f t="shared" si="1"/>
        <v>91.428571428571445</v>
      </c>
      <c r="J24" s="24">
        <v>3600000</v>
      </c>
    </row>
    <row r="25" spans="1:63" ht="35.1" customHeight="1" x14ac:dyDescent="0.25">
      <c r="A25" s="26" t="s">
        <v>58</v>
      </c>
      <c r="B25" s="2" t="s">
        <v>27</v>
      </c>
      <c r="C25" s="13">
        <v>36951708</v>
      </c>
      <c r="D25" s="16">
        <f t="shared" si="0"/>
        <v>8.3826205792459953E-3</v>
      </c>
      <c r="E25" s="7">
        <v>2</v>
      </c>
      <c r="F25" s="7">
        <v>38.428571428571431</v>
      </c>
      <c r="G25" s="7">
        <v>37.857142857142854</v>
      </c>
      <c r="H25" s="7">
        <v>19.857142857142858</v>
      </c>
      <c r="I25" s="6">
        <f t="shared" si="1"/>
        <v>96.142857142857139</v>
      </c>
      <c r="J25" s="24">
        <v>3730000</v>
      </c>
    </row>
    <row r="26" spans="1:63" ht="35.1" customHeight="1" x14ac:dyDescent="0.25">
      <c r="A26" s="26" t="s">
        <v>59</v>
      </c>
      <c r="B26" s="5" t="s">
        <v>28</v>
      </c>
      <c r="C26" s="12">
        <v>60059841</v>
      </c>
      <c r="D26" s="16">
        <f t="shared" si="0"/>
        <v>1.3624779107716548E-2</v>
      </c>
      <c r="E26" s="7">
        <v>2</v>
      </c>
      <c r="F26" s="7">
        <v>34.428571428571431</v>
      </c>
      <c r="G26" s="7">
        <v>33.571428571428569</v>
      </c>
      <c r="H26" s="7">
        <v>16.571428571428573</v>
      </c>
      <c r="I26" s="6">
        <f t="shared" si="1"/>
        <v>84.571428571428569</v>
      </c>
      <c r="J26" s="24">
        <v>4500000</v>
      </c>
    </row>
    <row r="27" spans="1:63" ht="35.1" customHeight="1" x14ac:dyDescent="0.25">
      <c r="A27" s="26" t="s">
        <v>60</v>
      </c>
      <c r="B27" s="2" t="s">
        <v>29</v>
      </c>
      <c r="C27" s="13">
        <v>49737000</v>
      </c>
      <c r="D27" s="16">
        <f t="shared" si="0"/>
        <v>1.1283007533777818E-2</v>
      </c>
      <c r="E27" s="7">
        <v>2</v>
      </c>
      <c r="F27" s="7">
        <v>29.714285714285715</v>
      </c>
      <c r="G27" s="7">
        <v>26</v>
      </c>
      <c r="H27" s="7">
        <v>14.571428571428571</v>
      </c>
      <c r="I27" s="6">
        <f t="shared" si="1"/>
        <v>70.285714285714292</v>
      </c>
      <c r="J27" s="24">
        <v>3740000</v>
      </c>
    </row>
    <row r="28" spans="1:63" ht="35.1" customHeight="1" x14ac:dyDescent="0.25">
      <c r="A28" s="26" t="s">
        <v>61</v>
      </c>
      <c r="B28" s="5" t="s">
        <v>30</v>
      </c>
      <c r="C28" s="12">
        <v>30832986.850000001</v>
      </c>
      <c r="D28" s="16">
        <f t="shared" si="0"/>
        <v>6.9945678854257884E-3</v>
      </c>
      <c r="E28" s="7">
        <v>2</v>
      </c>
      <c r="F28" s="7">
        <v>38.142857142857146</v>
      </c>
      <c r="G28" s="7">
        <v>38.142857142857146</v>
      </c>
      <c r="H28" s="7">
        <v>17.714285714285715</v>
      </c>
      <c r="I28" s="6">
        <f t="shared" si="1"/>
        <v>94</v>
      </c>
      <c r="J28" s="24">
        <v>3415000</v>
      </c>
    </row>
    <row r="29" spans="1:63" ht="35.1" customHeight="1" x14ac:dyDescent="0.25">
      <c r="A29" s="26" t="s">
        <v>62</v>
      </c>
      <c r="B29" s="2" t="s">
        <v>31</v>
      </c>
      <c r="C29" s="13">
        <v>43880111.390000001</v>
      </c>
      <c r="D29" s="16">
        <f t="shared" si="0"/>
        <v>9.9543524417713154E-3</v>
      </c>
      <c r="E29" s="7">
        <v>1.8</v>
      </c>
      <c r="F29" s="7">
        <v>26.428571428571427</v>
      </c>
      <c r="G29" s="7">
        <v>28.428571428571427</v>
      </c>
      <c r="H29" s="7">
        <v>10.714285714285714</v>
      </c>
      <c r="I29" s="6">
        <f t="shared" si="1"/>
        <v>65.571428571428569</v>
      </c>
      <c r="J29" s="24">
        <v>3230000</v>
      </c>
    </row>
    <row r="30" spans="1:63" ht="35.1" customHeight="1" x14ac:dyDescent="0.25">
      <c r="A30" s="26" t="s">
        <v>67</v>
      </c>
      <c r="B30" s="5" t="s">
        <v>69</v>
      </c>
      <c r="C30" s="12">
        <v>101185628.09999999</v>
      </c>
      <c r="D30" s="16">
        <f t="shared" si="0"/>
        <v>2.2954303720818314E-2</v>
      </c>
      <c r="E30" s="7">
        <v>2.2000000000000002</v>
      </c>
      <c r="F30" s="7">
        <v>11.714285714285714</v>
      </c>
      <c r="G30" s="7">
        <v>13.142857142857142</v>
      </c>
      <c r="H30" s="7">
        <v>6</v>
      </c>
      <c r="I30" s="6">
        <f t="shared" si="1"/>
        <v>30.857142857142854</v>
      </c>
      <c r="J30" s="24">
        <v>5230000</v>
      </c>
    </row>
    <row r="31" spans="1:63" ht="35.1" customHeight="1" x14ac:dyDescent="0.25">
      <c r="A31" s="1">
        <v>1603000015</v>
      </c>
      <c r="B31" s="2" t="s">
        <v>32</v>
      </c>
      <c r="C31" s="13">
        <v>29553267.91</v>
      </c>
      <c r="D31" s="16">
        <f t="shared" si="0"/>
        <v>6.7042592934090164E-3</v>
      </c>
      <c r="E31" s="7">
        <v>2.2000000000000002</v>
      </c>
      <c r="F31" s="7">
        <v>35.285714285714285</v>
      </c>
      <c r="G31" s="7">
        <v>29.285714285714285</v>
      </c>
      <c r="H31" s="7">
        <v>14</v>
      </c>
      <c r="I31" s="6">
        <f t="shared" si="1"/>
        <v>78.571428571428569</v>
      </c>
      <c r="J31" s="24">
        <v>3185000</v>
      </c>
    </row>
    <row r="32" spans="1:63" ht="35.1" customHeight="1" x14ac:dyDescent="0.25">
      <c r="A32" s="26" t="s">
        <v>63</v>
      </c>
      <c r="B32" s="2" t="s">
        <v>33</v>
      </c>
      <c r="C32" s="13">
        <v>85023231</v>
      </c>
      <c r="D32" s="16">
        <f t="shared" si="0"/>
        <v>1.9287808993689443E-2</v>
      </c>
      <c r="E32" s="7">
        <v>3</v>
      </c>
      <c r="F32" s="7">
        <v>29.166666666666668</v>
      </c>
      <c r="G32" s="7">
        <v>25.666666666666668</v>
      </c>
      <c r="H32" s="7">
        <v>14.166666666666666</v>
      </c>
      <c r="I32" s="6">
        <f t="shared" si="1"/>
        <v>69</v>
      </c>
      <c r="J32" s="24">
        <v>6020000</v>
      </c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1:10" ht="36.950000000000003" customHeight="1" x14ac:dyDescent="0.25">
      <c r="A33" s="26" t="s">
        <v>64</v>
      </c>
      <c r="B33" s="9" t="s">
        <v>65</v>
      </c>
      <c r="C33" s="12">
        <v>91539129.900000006</v>
      </c>
      <c r="D33" s="16">
        <f t="shared" si="0"/>
        <v>2.0765962810325642E-2</v>
      </c>
      <c r="E33" s="7">
        <v>2.2000000000000002</v>
      </c>
      <c r="F33" s="7">
        <v>5.2857142857142856</v>
      </c>
      <c r="G33" s="7">
        <v>5.5714285714285712</v>
      </c>
      <c r="H33" s="7">
        <v>4.8571428571428568</v>
      </c>
      <c r="I33" s="6">
        <f t="shared" si="1"/>
        <v>15.714285714285715</v>
      </c>
      <c r="J33" s="24">
        <v>4440000</v>
      </c>
    </row>
    <row r="34" spans="1:10" ht="35.1" customHeight="1" thickBot="1" x14ac:dyDescent="0.3">
      <c r="A34" s="26" t="s">
        <v>66</v>
      </c>
      <c r="B34" s="5" t="s">
        <v>34</v>
      </c>
      <c r="C34" s="12">
        <v>23607748</v>
      </c>
      <c r="D34" s="16">
        <f>C34/$C$35</f>
        <v>5.355497889690336E-3</v>
      </c>
      <c r="E34" s="11">
        <v>1.8</v>
      </c>
      <c r="F34" s="7">
        <v>38</v>
      </c>
      <c r="G34" s="7">
        <v>35.428571428571431</v>
      </c>
      <c r="H34" s="7">
        <v>18.142857142857142</v>
      </c>
      <c r="I34" s="6">
        <f t="shared" si="1"/>
        <v>91.571428571428569</v>
      </c>
      <c r="J34" s="24">
        <v>2840000</v>
      </c>
    </row>
    <row r="35" spans="1:10" ht="15.75" customHeight="1" x14ac:dyDescent="0.25">
      <c r="A35" s="10"/>
      <c r="B35" s="10"/>
      <c r="C35" s="15">
        <f>SUM(C3:C34)</f>
        <v>4408133190.6499996</v>
      </c>
      <c r="D35" s="15"/>
      <c r="E35" s="15"/>
      <c r="F35" s="15"/>
      <c r="G35" s="15"/>
      <c r="H35" s="15"/>
      <c r="I35" s="15"/>
      <c r="J35" s="15">
        <f t="shared" ref="J35" si="2">SUM(J3:J34)</f>
        <v>280000000</v>
      </c>
    </row>
  </sheetData>
  <mergeCells count="3">
    <mergeCell ref="A1:D1"/>
    <mergeCell ref="E1:I1"/>
    <mergeCell ref="J1:J2"/>
  </mergeCells>
  <pageMargins left="0.7" right="0.7" top="0.75" bottom="0.75" header="0.3" footer="0.3"/>
  <pageSetup paperSize="8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26C718-2896-4D32-821F-1AE6D9AD8C61}">
  <sheetPr>
    <pageSetUpPr fitToPage="1"/>
  </sheetPr>
  <dimension ref="A1:K16"/>
  <sheetViews>
    <sheetView zoomScale="80" zoomScaleNormal="80" workbookViewId="0">
      <selection activeCell="H16" sqref="H16"/>
    </sheetView>
  </sheetViews>
  <sheetFormatPr defaultRowHeight="15" x14ac:dyDescent="0.25"/>
  <cols>
    <col min="1" max="1" width="1.42578125" style="31" customWidth="1"/>
    <col min="2" max="2" width="13.85546875" style="31" customWidth="1"/>
    <col min="3" max="3" width="43.7109375" style="31" customWidth="1"/>
    <col min="4" max="4" width="13.7109375" style="31" customWidth="1"/>
    <col min="5" max="5" width="13.28515625" style="31" customWidth="1"/>
    <col min="6" max="6" width="6.5703125" style="31" customWidth="1"/>
    <col min="7" max="7" width="11.28515625" style="31" customWidth="1"/>
    <col min="8" max="8" width="10" style="31" customWidth="1"/>
    <col min="9" max="9" width="9.140625" style="31" customWidth="1"/>
    <col min="10" max="10" width="10" style="31" customWidth="1"/>
    <col min="11" max="11" width="18.42578125" style="31" customWidth="1"/>
    <col min="12" max="16384" width="9.140625" style="31"/>
  </cols>
  <sheetData>
    <row r="1" spans="1:11" ht="60.75" customHeight="1" x14ac:dyDescent="0.25">
      <c r="B1" s="32" t="s">
        <v>0</v>
      </c>
      <c r="C1" s="33" t="s">
        <v>1</v>
      </c>
      <c r="D1" s="34" t="s">
        <v>74</v>
      </c>
      <c r="E1" s="35" t="s">
        <v>75</v>
      </c>
      <c r="F1" s="35" t="s">
        <v>76</v>
      </c>
      <c r="G1" s="36" t="s">
        <v>77</v>
      </c>
      <c r="H1" s="37" t="s">
        <v>78</v>
      </c>
      <c r="I1" s="38" t="s">
        <v>79</v>
      </c>
      <c r="J1" s="35" t="s">
        <v>80</v>
      </c>
      <c r="K1" s="35" t="s">
        <v>81</v>
      </c>
    </row>
    <row r="2" spans="1:11" ht="20.100000000000001" customHeight="1" x14ac:dyDescent="0.25">
      <c r="A2" s="39"/>
      <c r="B2" s="40">
        <v>1603000010</v>
      </c>
      <c r="C2" s="41" t="s">
        <v>82</v>
      </c>
      <c r="D2" s="42">
        <v>126063177</v>
      </c>
      <c r="E2" s="43">
        <f t="shared" ref="E2:E15" si="0">D2/$D$16</f>
        <v>0.11018570400316213</v>
      </c>
      <c r="F2" s="44">
        <v>1</v>
      </c>
      <c r="G2" s="45">
        <v>27.5</v>
      </c>
      <c r="H2" s="45">
        <v>8.8333333333333339</v>
      </c>
      <c r="I2" s="45">
        <v>8.6666666666666661</v>
      </c>
      <c r="J2" s="46">
        <f>G2+H2+I2</f>
        <v>45</v>
      </c>
      <c r="K2" s="47">
        <v>6640000</v>
      </c>
    </row>
    <row r="3" spans="1:11" ht="20.100000000000001" customHeight="1" x14ac:dyDescent="0.25">
      <c r="A3" s="39"/>
      <c r="B3" s="40">
        <v>1603000003</v>
      </c>
      <c r="C3" s="48" t="s">
        <v>83</v>
      </c>
      <c r="D3" s="42">
        <v>94411763</v>
      </c>
      <c r="E3" s="43">
        <f t="shared" si="0"/>
        <v>8.2520739361778062E-2</v>
      </c>
      <c r="F3" s="44">
        <v>1</v>
      </c>
      <c r="G3" s="45">
        <v>21.833333333333332</v>
      </c>
      <c r="H3" s="45">
        <v>7</v>
      </c>
      <c r="I3" s="45">
        <v>6.5</v>
      </c>
      <c r="J3" s="46">
        <f t="shared" ref="J3:J15" si="1">G3+H3+I3</f>
        <v>35.333333333333329</v>
      </c>
      <c r="K3" s="47">
        <v>5040000</v>
      </c>
    </row>
    <row r="4" spans="1:11" ht="20.100000000000001" customHeight="1" x14ac:dyDescent="0.25">
      <c r="A4" s="39"/>
      <c r="B4" s="40">
        <v>1603000036</v>
      </c>
      <c r="C4" s="48" t="s">
        <v>84</v>
      </c>
      <c r="D4" s="42">
        <v>80148220</v>
      </c>
      <c r="E4" s="43">
        <f t="shared" si="0"/>
        <v>7.0053668767211211E-2</v>
      </c>
      <c r="F4" s="44">
        <v>1</v>
      </c>
      <c r="G4" s="45">
        <v>24.8</v>
      </c>
      <c r="H4" s="45">
        <v>8.4</v>
      </c>
      <c r="I4" s="45">
        <v>8.1999999999999993</v>
      </c>
      <c r="J4" s="46">
        <f t="shared" si="1"/>
        <v>41.400000000000006</v>
      </c>
      <c r="K4" s="47">
        <v>4790000</v>
      </c>
    </row>
    <row r="5" spans="1:11" ht="20.100000000000001" customHeight="1" x14ac:dyDescent="0.25">
      <c r="A5" s="39"/>
      <c r="B5" s="40">
        <v>1603000014</v>
      </c>
      <c r="C5" s="48" t="s">
        <v>85</v>
      </c>
      <c r="D5" s="42">
        <v>63143025</v>
      </c>
      <c r="E5" s="43">
        <f t="shared" si="0"/>
        <v>5.5190253237186515E-2</v>
      </c>
      <c r="F5" s="44">
        <v>1</v>
      </c>
      <c r="G5" s="45">
        <v>18.333333333333332</v>
      </c>
      <c r="H5" s="45">
        <v>5.666666666666667</v>
      </c>
      <c r="I5" s="45">
        <v>5.5</v>
      </c>
      <c r="J5" s="46">
        <f t="shared" si="1"/>
        <v>29.5</v>
      </c>
      <c r="K5" s="49">
        <v>3640000</v>
      </c>
    </row>
    <row r="6" spans="1:11" ht="20.100000000000001" customHeight="1" x14ac:dyDescent="0.25">
      <c r="A6" s="39"/>
      <c r="B6" s="40">
        <v>1603000008</v>
      </c>
      <c r="C6" s="48" t="s">
        <v>86</v>
      </c>
      <c r="D6" s="42">
        <v>72912578.760000005</v>
      </c>
      <c r="E6" s="43">
        <f t="shared" si="0"/>
        <v>6.3729345971953469E-2</v>
      </c>
      <c r="F6" s="44">
        <v>1</v>
      </c>
      <c r="G6" s="45">
        <v>22.666666666666668</v>
      </c>
      <c r="H6" s="45">
        <v>7.5</v>
      </c>
      <c r="I6" s="45">
        <v>7</v>
      </c>
      <c r="J6" s="46">
        <f t="shared" si="1"/>
        <v>37.166666666666671</v>
      </c>
      <c r="K6" s="49">
        <v>4340000</v>
      </c>
    </row>
    <row r="7" spans="1:11" ht="20.100000000000001" customHeight="1" x14ac:dyDescent="0.25">
      <c r="A7" s="39"/>
      <c r="B7" s="40">
        <v>1603000004</v>
      </c>
      <c r="C7" s="48" t="s">
        <v>87</v>
      </c>
      <c r="D7" s="42">
        <v>182674356</v>
      </c>
      <c r="E7" s="43">
        <f t="shared" si="0"/>
        <v>0.15966678770267914</v>
      </c>
      <c r="F7" s="44">
        <v>1</v>
      </c>
      <c r="G7" s="45">
        <v>28</v>
      </c>
      <c r="H7" s="45">
        <v>8.3333333333333339</v>
      </c>
      <c r="I7" s="45">
        <v>8.8333333333333339</v>
      </c>
      <c r="J7" s="46">
        <f t="shared" si="1"/>
        <v>45.166666666666671</v>
      </c>
      <c r="K7" s="49">
        <v>8600000</v>
      </c>
    </row>
    <row r="8" spans="1:11" ht="20.100000000000001" customHeight="1" x14ac:dyDescent="0.25">
      <c r="A8" s="39"/>
      <c r="B8" s="40">
        <v>1603000005</v>
      </c>
      <c r="C8" s="50" t="s">
        <v>88</v>
      </c>
      <c r="D8" s="51">
        <v>92422877</v>
      </c>
      <c r="E8" s="43">
        <f t="shared" si="0"/>
        <v>8.0782350648220314E-2</v>
      </c>
      <c r="F8" s="44">
        <v>1</v>
      </c>
      <c r="G8" s="45">
        <v>20.666666666666668</v>
      </c>
      <c r="H8" s="45">
        <v>5.666666666666667</v>
      </c>
      <c r="I8" s="45">
        <v>6</v>
      </c>
      <c r="J8" s="46">
        <f t="shared" si="1"/>
        <v>32.333333333333336</v>
      </c>
      <c r="K8" s="49">
        <v>4750000</v>
      </c>
    </row>
    <row r="9" spans="1:11" ht="20.100000000000001" customHeight="1" x14ac:dyDescent="0.25">
      <c r="A9" s="39"/>
      <c r="B9" s="40">
        <v>1603000028</v>
      </c>
      <c r="C9" s="50" t="s">
        <v>89</v>
      </c>
      <c r="D9" s="42">
        <v>54069274</v>
      </c>
      <c r="E9" s="43">
        <f t="shared" si="0"/>
        <v>4.7259327921188837E-2</v>
      </c>
      <c r="F9" s="44">
        <v>1</v>
      </c>
      <c r="G9" s="45">
        <v>23</v>
      </c>
      <c r="H9" s="45">
        <v>7.5</v>
      </c>
      <c r="I9" s="45">
        <v>7.166666666666667</v>
      </c>
      <c r="J9" s="46">
        <f t="shared" si="1"/>
        <v>37.666666666666664</v>
      </c>
      <c r="K9" s="49">
        <v>3670000</v>
      </c>
    </row>
    <row r="10" spans="1:11" ht="20.100000000000001" customHeight="1" x14ac:dyDescent="0.25">
      <c r="A10" s="39"/>
      <c r="B10" s="40">
        <v>1603000037</v>
      </c>
      <c r="C10" s="50" t="s">
        <v>90</v>
      </c>
      <c r="D10" s="42">
        <v>98161347</v>
      </c>
      <c r="E10" s="43">
        <f t="shared" si="0"/>
        <v>8.57980687341688E-2</v>
      </c>
      <c r="F10" s="44">
        <v>1</v>
      </c>
      <c r="G10" s="45">
        <v>25.166666666666668</v>
      </c>
      <c r="H10" s="45">
        <v>7.333333333333333</v>
      </c>
      <c r="I10" s="45">
        <v>6.833333333333333</v>
      </c>
      <c r="J10" s="46">
        <f t="shared" si="1"/>
        <v>39.333333333333336</v>
      </c>
      <c r="K10" s="49">
        <v>5360000</v>
      </c>
    </row>
    <row r="11" spans="1:11" ht="20.100000000000001" customHeight="1" x14ac:dyDescent="0.25">
      <c r="A11" s="39"/>
      <c r="B11" s="40">
        <v>1603000031</v>
      </c>
      <c r="C11" s="50" t="s">
        <v>91</v>
      </c>
      <c r="D11" s="52">
        <v>61224562</v>
      </c>
      <c r="E11" s="43">
        <f t="shared" si="0"/>
        <v>5.3513417849648894E-2</v>
      </c>
      <c r="F11" s="44">
        <v>1</v>
      </c>
      <c r="G11" s="45">
        <v>21.5</v>
      </c>
      <c r="H11" s="45">
        <v>7.666666666666667</v>
      </c>
      <c r="I11" s="45">
        <v>6.5</v>
      </c>
      <c r="J11" s="46">
        <f t="shared" si="1"/>
        <v>35.666666666666671</v>
      </c>
      <c r="K11" s="49">
        <v>3840000</v>
      </c>
    </row>
    <row r="12" spans="1:11" ht="20.100000000000001" customHeight="1" x14ac:dyDescent="0.25">
      <c r="A12" s="39"/>
      <c r="B12" s="40">
        <v>1603000021</v>
      </c>
      <c r="C12" s="50" t="s">
        <v>92</v>
      </c>
      <c r="D12" s="42">
        <v>26229165</v>
      </c>
      <c r="E12" s="43">
        <f t="shared" si="0"/>
        <v>2.2925639982404222E-2</v>
      </c>
      <c r="F12" s="44">
        <v>1</v>
      </c>
      <c r="G12" s="45">
        <v>19.5</v>
      </c>
      <c r="H12" s="45">
        <v>7.5</v>
      </c>
      <c r="I12" s="45">
        <v>5.666666666666667</v>
      </c>
      <c r="J12" s="46">
        <f t="shared" si="1"/>
        <v>32.666666666666664</v>
      </c>
      <c r="K12" s="49">
        <v>2640000</v>
      </c>
    </row>
    <row r="13" spans="1:11" ht="20.100000000000001" customHeight="1" x14ac:dyDescent="0.25">
      <c r="A13" s="39"/>
      <c r="B13" s="40">
        <v>1603000032</v>
      </c>
      <c r="C13" s="50" t="s">
        <v>93</v>
      </c>
      <c r="D13" s="42">
        <v>37283384</v>
      </c>
      <c r="E13" s="43">
        <f t="shared" si="0"/>
        <v>3.2587596246763086E-2</v>
      </c>
      <c r="F13" s="53">
        <v>2</v>
      </c>
      <c r="G13" s="45">
        <v>25.833333333333332</v>
      </c>
      <c r="H13" s="45">
        <v>7.666666666666667</v>
      </c>
      <c r="I13" s="45">
        <v>9</v>
      </c>
      <c r="J13" s="46">
        <f t="shared" si="1"/>
        <v>42.5</v>
      </c>
      <c r="K13" s="47">
        <v>5165000</v>
      </c>
    </row>
    <row r="14" spans="1:11" ht="20.100000000000001" customHeight="1" x14ac:dyDescent="0.25">
      <c r="A14" s="39"/>
      <c r="B14" s="40">
        <v>1603000001</v>
      </c>
      <c r="C14" s="50" t="s">
        <v>94</v>
      </c>
      <c r="D14" s="42">
        <v>56663962</v>
      </c>
      <c r="E14" s="43">
        <f t="shared" si="0"/>
        <v>4.9527218757769581E-2</v>
      </c>
      <c r="F14" s="53">
        <v>2</v>
      </c>
      <c r="G14" s="45">
        <v>27.166666666666668</v>
      </c>
      <c r="H14" s="45">
        <v>8.1666666666666661</v>
      </c>
      <c r="I14" s="45">
        <v>8.8333333333333339</v>
      </c>
      <c r="J14" s="46">
        <f t="shared" si="1"/>
        <v>44.166666666666671</v>
      </c>
      <c r="K14" s="47">
        <v>6025000</v>
      </c>
    </row>
    <row r="15" spans="1:11" x14ac:dyDescent="0.25">
      <c r="B15" s="40">
        <v>1603000023</v>
      </c>
      <c r="C15" s="50" t="s">
        <v>95</v>
      </c>
      <c r="D15" s="42">
        <v>98689705</v>
      </c>
      <c r="E15" s="43">
        <f t="shared" si="0"/>
        <v>8.6259880815865761E-2</v>
      </c>
      <c r="F15" s="44">
        <v>1</v>
      </c>
      <c r="G15" s="45">
        <v>26.833333333333332</v>
      </c>
      <c r="H15" s="45">
        <v>7.166666666666667</v>
      </c>
      <c r="I15" s="45">
        <v>8</v>
      </c>
      <c r="J15" s="46">
        <f t="shared" si="1"/>
        <v>42</v>
      </c>
      <c r="K15" s="47">
        <v>5500000</v>
      </c>
    </row>
    <row r="16" spans="1:11" ht="30.95" customHeight="1" x14ac:dyDescent="0.25">
      <c r="B16" s="54"/>
      <c r="C16" s="54"/>
      <c r="D16" s="42">
        <f t="shared" ref="D16" si="2">SUM(D2:D15)</f>
        <v>1144097395.76</v>
      </c>
      <c r="E16" s="42"/>
      <c r="F16" s="55"/>
      <c r="G16" s="55"/>
      <c r="H16" s="55"/>
      <c r="I16" s="55"/>
      <c r="J16" s="55"/>
      <c r="K16" s="56">
        <f>SUM(K2:K15)</f>
        <v>70000000</v>
      </c>
    </row>
  </sheetData>
  <pageMargins left="0.7" right="0.7" top="0.78740157499999996" bottom="0.78740157499999996" header="0.3" footer="0.3"/>
  <pageSetup paperSize="8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divadlo 2026</vt:lpstr>
      <vt:lpstr>orchestry, sbory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Zahradníčková</dc:creator>
  <cp:lastModifiedBy>Zuzana Zahradníčková</cp:lastModifiedBy>
  <cp:lastPrinted>2026-05-19T10:50:17Z</cp:lastPrinted>
  <dcterms:created xsi:type="dcterms:W3CDTF">2026-05-12T08:29:45Z</dcterms:created>
  <dcterms:modified xsi:type="dcterms:W3CDTF">2026-06-10T11:27:27Z</dcterms:modified>
</cp:coreProperties>
</file>