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divadla" sheetId="1" r:id="rId1"/>
  </sheets>
  <calcPr calcId="145621"/>
</workbook>
</file>

<file path=xl/calcChain.xml><?xml version="1.0" encoding="utf-8"?>
<calcChain xmlns="http://schemas.openxmlformats.org/spreadsheetml/2006/main">
  <c r="H33" i="1" l="1"/>
  <c r="I33" i="1" s="1"/>
  <c r="H11" i="1"/>
  <c r="I11" i="1" s="1"/>
  <c r="H12" i="1"/>
  <c r="I12" i="1" s="1"/>
  <c r="H19" i="1"/>
  <c r="I19" i="1" s="1"/>
  <c r="H20" i="1"/>
  <c r="I20" i="1" s="1"/>
  <c r="H27" i="1"/>
  <c r="I27" i="1" s="1"/>
  <c r="H28" i="1"/>
  <c r="I28" i="1" s="1"/>
  <c r="E34" i="1"/>
  <c r="H5" i="1" s="1"/>
  <c r="I5" i="1" s="1"/>
  <c r="K34" i="1"/>
  <c r="J34" i="1"/>
  <c r="C34" i="1"/>
  <c r="H26" i="1" l="1"/>
  <c r="I26" i="1" s="1"/>
  <c r="H18" i="1"/>
  <c r="I18" i="1" s="1"/>
  <c r="H10" i="1"/>
  <c r="I10" i="1" s="1"/>
  <c r="H4" i="1"/>
  <c r="I4" i="1" s="1"/>
  <c r="H25" i="1"/>
  <c r="I25" i="1" s="1"/>
  <c r="H17" i="1"/>
  <c r="I17" i="1" s="1"/>
  <c r="H9" i="1"/>
  <c r="I9" i="1" s="1"/>
  <c r="H32" i="1"/>
  <c r="I32" i="1" s="1"/>
  <c r="H24" i="1"/>
  <c r="I24" i="1" s="1"/>
  <c r="H16" i="1"/>
  <c r="I16" i="1" s="1"/>
  <c r="H8" i="1"/>
  <c r="I8" i="1" s="1"/>
  <c r="H31" i="1"/>
  <c r="I31" i="1" s="1"/>
  <c r="H23" i="1"/>
  <c r="I23" i="1" s="1"/>
  <c r="H15" i="1"/>
  <c r="I15" i="1" s="1"/>
  <c r="H7" i="1"/>
  <c r="I7" i="1" s="1"/>
  <c r="H30" i="1"/>
  <c r="I30" i="1" s="1"/>
  <c r="I34" i="1" s="1"/>
  <c r="H22" i="1"/>
  <c r="I22" i="1" s="1"/>
  <c r="H14" i="1"/>
  <c r="I14" i="1" s="1"/>
  <c r="H6" i="1"/>
  <c r="I6" i="1" s="1"/>
  <c r="H29" i="1"/>
  <c r="I29" i="1" s="1"/>
  <c r="H21" i="1"/>
  <c r="I21" i="1" s="1"/>
  <c r="H13" i="1"/>
  <c r="I13" i="1" s="1"/>
  <c r="H34" i="1" l="1"/>
</calcChain>
</file>

<file path=xl/sharedStrings.xml><?xml version="1.0" encoding="utf-8"?>
<sst xmlns="http://schemas.openxmlformats.org/spreadsheetml/2006/main" count="70" uniqueCount="60">
  <si>
    <t>VŘ 2020 rozdělení záchranného balíčku - oblast divadla</t>
  </si>
  <si>
    <t>dotace z programu 2020 I. část</t>
  </si>
  <si>
    <t>matematický propočet</t>
  </si>
  <si>
    <t>bonusy</t>
  </si>
  <si>
    <t>výnosy z hlavní činnosti 2019</t>
  </si>
  <si>
    <t>výnosy realizované v 1. pololetí 2020</t>
  </si>
  <si>
    <t>premiéry</t>
  </si>
  <si>
    <t>vlastní představení</t>
  </si>
  <si>
    <t xml:space="preserve">celkové </t>
  </si>
  <si>
    <t>tržba na domácí scéně</t>
  </si>
  <si>
    <t>zahraniční zájezdy</t>
  </si>
  <si>
    <t>domácí zájezdy</t>
  </si>
  <si>
    <t>plán</t>
  </si>
  <si>
    <t>po redukci</t>
  </si>
  <si>
    <t>Divadlo J.K.Tyla</t>
  </si>
  <si>
    <t>ND moravskoslezské</t>
  </si>
  <si>
    <t>Divadlo F.X.Šaldy Liberec</t>
  </si>
  <si>
    <t>Jihočeské divadlo</t>
  </si>
  <si>
    <t>Moravské divadlo Olomouc</t>
  </si>
  <si>
    <t>Národní divadlo Brno</t>
  </si>
  <si>
    <t>Slezské divadlo Opava</t>
  </si>
  <si>
    <t>CED Brno</t>
  </si>
  <si>
    <t>Městské divadlo Brno</t>
  </si>
  <si>
    <t>Těšínské divadlo Český Těšín</t>
  </si>
  <si>
    <t>Činoherní studio Ústí n. L.</t>
  </si>
  <si>
    <t>Dejvické divadlo</t>
  </si>
  <si>
    <t>Divadlo A.Dvořáka Příbram</t>
  </si>
  <si>
    <t>Horácké divadlo Jihlava</t>
  </si>
  <si>
    <t>Klicperovo divadlo</t>
  </si>
  <si>
    <t>Komorní scéna Aréna</t>
  </si>
  <si>
    <t>Městské divadlo Ml. Boleslav</t>
  </si>
  <si>
    <t>Městské divadlo Zlín</t>
  </si>
  <si>
    <t>Slovácké divadlo U. Hradiště</t>
  </si>
  <si>
    <t>Východočeské divadlo Pardubice</t>
  </si>
  <si>
    <t>Západočeské divadlo v Chebu</t>
  </si>
  <si>
    <t>Divadlo Alfa</t>
  </si>
  <si>
    <t>200 000*</t>
  </si>
  <si>
    <t>Divadlo DRAK a MIFD</t>
  </si>
  <si>
    <t>Divadlo loutek Ostrava</t>
  </si>
  <si>
    <t>Divadlo Radost</t>
  </si>
  <si>
    <t>Naivní divadlo Liberec</t>
  </si>
  <si>
    <t>Činoherní klub</t>
  </si>
  <si>
    <t>Severočeské divadlo s.r.o.</t>
  </si>
  <si>
    <t>Městské divadlo v Mostě, spol. s r.o.</t>
  </si>
  <si>
    <t>1 000 000**</t>
  </si>
  <si>
    <t>Divadlo Šumperk s.r.o.</t>
  </si>
  <si>
    <t>500 000**</t>
  </si>
  <si>
    <t>celkem</t>
  </si>
  <si>
    <t xml:space="preserve">navýšení rozpočtu programu </t>
  </si>
  <si>
    <t>divadla</t>
  </si>
  <si>
    <t>(podíl dle UV 902/2003 - 4/5 rozpočtu)</t>
  </si>
  <si>
    <t>orchestry</t>
  </si>
  <si>
    <t>(podíl dle UV 902/2003 - 1/5 rozpočtu)</t>
  </si>
  <si>
    <t>Legenda k bonusům a korekcím:</t>
  </si>
  <si>
    <t xml:space="preserve">* navýšení příspěvku pro loutková divadla - zohlednění výpadku příjmů ze školních představení a zájezdů </t>
  </si>
  <si>
    <t>** navýšení podpory pro subjekty, které neparticipují na první části rozpočtu dotačního programu (výše bonusu zohledňuje celkové náklady divadla)</t>
  </si>
  <si>
    <t>Rozdělení navýšení v Programu divadel a orchestrů - metodika pro oblast divadla: rozdělení podle tržeb na domácí scéně vykázaných za rok 2019</t>
  </si>
  <si>
    <t>podíl divadla na sumě všech tržeb na domácí scéně</t>
  </si>
  <si>
    <t>*** výsledné korekce - zaokrouhlení směrem dolů u nejvyšších finančních částek</t>
  </si>
  <si>
    <t>výsledné zaokrouhleni a korekce***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</si>
</sst>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_-* #,##0.00\ _K_č_-;\-* #,##0.00\ _K_č_-;_-* \-??\ _K_č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7.5"/>
      <color indexed="12"/>
      <name val="Arial CE"/>
      <charset val="238"/>
    </font>
    <font>
      <u/>
      <sz val="10"/>
      <color indexed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8" fillId="0" borderId="1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3" fontId="3" fillId="4" borderId="12" xfId="0" applyNumberFormat="1" applyFont="1" applyFill="1" applyBorder="1"/>
    <xf numFmtId="3" fontId="3" fillId="0" borderId="1" xfId="0" applyNumberFormat="1" applyFont="1" applyFill="1" applyBorder="1"/>
    <xf numFmtId="3" fontId="3" fillId="5" borderId="14" xfId="0" applyNumberFormat="1" applyFont="1" applyFill="1" applyBorder="1"/>
    <xf numFmtId="3" fontId="0" fillId="0" borderId="17" xfId="0" applyNumberFormat="1" applyFont="1" applyFill="1" applyBorder="1"/>
    <xf numFmtId="3" fontId="0" fillId="0" borderId="1" xfId="0" applyNumberFormat="1" applyFont="1" applyFill="1" applyBorder="1"/>
    <xf numFmtId="3" fontId="0" fillId="0" borderId="15" xfId="0" applyNumberFormat="1" applyFont="1" applyFill="1" applyBorder="1"/>
    <xf numFmtId="3" fontId="3" fillId="3" borderId="1" xfId="0" applyNumberFormat="1" applyFont="1" applyFill="1" applyBorder="1"/>
    <xf numFmtId="3" fontId="0" fillId="0" borderId="16" xfId="0" applyNumberFormat="1" applyFont="1" applyFill="1" applyBorder="1"/>
    <xf numFmtId="3" fontId="3" fillId="3" borderId="17" xfId="0" applyNumberFormat="1" applyFont="1" applyFill="1" applyBorder="1"/>
    <xf numFmtId="3" fontId="0" fillId="0" borderId="18" xfId="0" applyNumberFormat="1" applyFont="1" applyFill="1" applyBorder="1"/>
    <xf numFmtId="0" fontId="0" fillId="0" borderId="15" xfId="0" applyBorder="1"/>
    <xf numFmtId="0" fontId="0" fillId="0" borderId="14" xfId="0" applyBorder="1"/>
    <xf numFmtId="0" fontId="0" fillId="0" borderId="15" xfId="0" applyFont="1" applyBorder="1"/>
    <xf numFmtId="0" fontId="0" fillId="0" borderId="14" xfId="0" applyFont="1" applyBorder="1"/>
    <xf numFmtId="0" fontId="11" fillId="0" borderId="16" xfId="0" applyFont="1" applyFill="1" applyBorder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3" fontId="13" fillId="0" borderId="17" xfId="0" applyNumberFormat="1" applyFont="1" applyFill="1" applyBorder="1"/>
    <xf numFmtId="3" fontId="13" fillId="0" borderId="1" xfId="0" applyNumberFormat="1" applyFont="1" applyFill="1" applyBorder="1"/>
    <xf numFmtId="3" fontId="13" fillId="0" borderId="15" xfId="0" applyNumberFormat="1" applyFont="1" applyFill="1" applyBorder="1"/>
    <xf numFmtId="3" fontId="14" fillId="3" borderId="1" xfId="0" applyNumberFormat="1" applyFont="1" applyFill="1" applyBorder="1"/>
    <xf numFmtId="3" fontId="13" fillId="0" borderId="16" xfId="0" applyNumberFormat="1" applyFont="1" applyFill="1" applyBorder="1"/>
    <xf numFmtId="3" fontId="14" fillId="3" borderId="17" xfId="0" applyNumberFormat="1" applyFont="1" applyFill="1" applyBorder="1"/>
    <xf numFmtId="3" fontId="13" fillId="0" borderId="18" xfId="0" applyNumberFormat="1" applyFont="1" applyFill="1" applyBorder="1"/>
    <xf numFmtId="0" fontId="13" fillId="0" borderId="15" xfId="0" applyFont="1" applyBorder="1"/>
    <xf numFmtId="0" fontId="13" fillId="0" borderId="14" xfId="0" applyFont="1" applyBorder="1"/>
    <xf numFmtId="0" fontId="2" fillId="0" borderId="0" xfId="0" applyFont="1"/>
    <xf numFmtId="0" fontId="10" fillId="0" borderId="1" xfId="1" applyFont="1" applyFill="1" applyBorder="1" applyAlignment="1">
      <alignment horizontal="center" vertical="center"/>
    </xf>
    <xf numFmtId="3" fontId="13" fillId="2" borderId="1" xfId="0" applyNumberFormat="1" applyFont="1" applyFill="1" applyBorder="1"/>
    <xf numFmtId="3" fontId="13" fillId="0" borderId="15" xfId="0" applyNumberFormat="1" applyFont="1" applyFill="1" applyBorder="1" applyAlignment="1"/>
    <xf numFmtId="3" fontId="14" fillId="3" borderId="17" xfId="0" applyNumberFormat="1" applyFont="1" applyFill="1" applyBorder="1" applyAlignment="1"/>
    <xf numFmtId="3" fontId="15" fillId="0" borderId="17" xfId="0" applyNumberFormat="1" applyFont="1" applyFill="1" applyBorder="1" applyAlignment="1"/>
    <xf numFmtId="3" fontId="15" fillId="0" borderId="19" xfId="0" applyNumberFormat="1" applyFont="1" applyFill="1" applyBorder="1" applyAlignment="1"/>
    <xf numFmtId="3" fontId="15" fillId="0" borderId="18" xfId="0" applyNumberFormat="1" applyFont="1" applyFill="1" applyBorder="1" applyAlignment="1"/>
    <xf numFmtId="3" fontId="13" fillId="0" borderId="15" xfId="0" applyNumberFormat="1" applyFont="1" applyBorder="1" applyAlignment="1">
      <alignment horizontal="right"/>
    </xf>
    <xf numFmtId="3" fontId="14" fillId="3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16" xfId="0" applyNumberFormat="1" applyFont="1" applyBorder="1" applyAlignment="1">
      <alignment horizontal="right"/>
    </xf>
    <xf numFmtId="3" fontId="15" fillId="0" borderId="15" xfId="0" applyNumberFormat="1" applyFont="1" applyFill="1" applyBorder="1" applyAlignment="1"/>
    <xf numFmtId="3" fontId="16" fillId="3" borderId="17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3" fontId="13" fillId="2" borderId="16" xfId="0" applyNumberFormat="1" applyFont="1" applyFill="1" applyBorder="1" applyAlignment="1">
      <alignment horizontal="right"/>
    </xf>
    <xf numFmtId="3" fontId="13" fillId="2" borderId="15" xfId="0" applyNumberFormat="1" applyFont="1" applyFill="1" applyBorder="1" applyAlignment="1"/>
    <xf numFmtId="3" fontId="13" fillId="0" borderId="17" xfId="0" applyNumberFormat="1" applyFont="1" applyFill="1" applyBorder="1" applyAlignment="1"/>
    <xf numFmtId="3" fontId="13" fillId="0" borderId="19" xfId="0" applyNumberFormat="1" applyFont="1" applyFill="1" applyBorder="1" applyAlignment="1"/>
    <xf numFmtId="0" fontId="13" fillId="0" borderId="15" xfId="0" applyFont="1" applyFill="1" applyBorder="1"/>
    <xf numFmtId="0" fontId="13" fillId="0" borderId="14" xfId="0" applyFont="1" applyFill="1" applyBorder="1"/>
    <xf numFmtId="0" fontId="0" fillId="0" borderId="14" xfId="0" applyFont="1" applyFill="1" applyBorder="1"/>
    <xf numFmtId="3" fontId="13" fillId="0" borderId="14" xfId="0" applyNumberFormat="1" applyFont="1" applyFill="1" applyBorder="1" applyAlignment="1"/>
    <xf numFmtId="0" fontId="10" fillId="3" borderId="1" xfId="1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vertical="center"/>
    </xf>
    <xf numFmtId="164" fontId="3" fillId="3" borderId="1" xfId="0" applyNumberFormat="1" applyFont="1" applyFill="1" applyBorder="1"/>
    <xf numFmtId="0" fontId="0" fillId="3" borderId="0" xfId="0" applyFill="1"/>
    <xf numFmtId="3" fontId="3" fillId="0" borderId="1" xfId="0" applyNumberFormat="1" applyFont="1" applyFill="1" applyBorder="1" applyAlignment="1">
      <alignment horizontal="right"/>
    </xf>
    <xf numFmtId="3" fontId="3" fillId="4" borderId="20" xfId="0" applyNumberFormat="1" applyFont="1" applyFill="1" applyBorder="1"/>
    <xf numFmtId="3" fontId="3" fillId="0" borderId="21" xfId="0" applyNumberFormat="1" applyFont="1" applyFill="1" applyBorder="1"/>
    <xf numFmtId="3" fontId="3" fillId="0" borderId="21" xfId="0" applyNumberFormat="1" applyFont="1" applyFill="1" applyBorder="1" applyAlignment="1">
      <alignment horizontal="right"/>
    </xf>
    <xf numFmtId="3" fontId="3" fillId="5" borderId="22" xfId="0" applyNumberFormat="1" applyFont="1" applyFill="1" applyBorder="1"/>
    <xf numFmtId="3" fontId="0" fillId="0" borderId="23" xfId="0" applyNumberFormat="1" applyFont="1" applyFill="1" applyBorder="1"/>
    <xf numFmtId="3" fontId="0" fillId="0" borderId="21" xfId="0" applyNumberFormat="1" applyFont="1" applyFill="1" applyBorder="1"/>
    <xf numFmtId="3" fontId="0" fillId="0" borderId="24" xfId="0" applyNumberFormat="1" applyFont="1" applyFill="1" applyBorder="1"/>
    <xf numFmtId="3" fontId="3" fillId="3" borderId="21" xfId="0" applyNumberFormat="1" applyFont="1" applyFill="1" applyBorder="1"/>
    <xf numFmtId="3" fontId="0" fillId="0" borderId="25" xfId="0" applyNumberFormat="1" applyFont="1" applyFill="1" applyBorder="1"/>
    <xf numFmtId="3" fontId="3" fillId="3" borderId="23" xfId="0" applyNumberFormat="1" applyFont="1" applyFill="1" applyBorder="1"/>
    <xf numFmtId="3" fontId="0" fillId="0" borderId="26" xfId="0" applyNumberFormat="1" applyFont="1" applyFill="1" applyBorder="1"/>
    <xf numFmtId="0" fontId="0" fillId="0" borderId="24" xfId="0" applyBorder="1"/>
    <xf numFmtId="0" fontId="0" fillId="0" borderId="22" xfId="0" applyBorder="1"/>
    <xf numFmtId="0" fontId="0" fillId="0" borderId="24" xfId="0" applyFont="1" applyBorder="1"/>
    <xf numFmtId="0" fontId="0" fillId="0" borderId="22" xfId="0" applyFont="1" applyBorder="1"/>
    <xf numFmtId="0" fontId="0" fillId="2" borderId="0" xfId="0" applyFont="1" applyFill="1"/>
    <xf numFmtId="0" fontId="0" fillId="0" borderId="0" xfId="0" applyFont="1"/>
    <xf numFmtId="3" fontId="14" fillId="2" borderId="0" xfId="0" applyNumberFormat="1" applyFont="1" applyFill="1"/>
    <xf numFmtId="0" fontId="0" fillId="2" borderId="0" xfId="0" applyFill="1" applyBorder="1"/>
    <xf numFmtId="3" fontId="0" fillId="0" borderId="0" xfId="0" applyNumberFormat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3" fontId="0" fillId="5" borderId="0" xfId="0" applyNumberFormat="1" applyFill="1"/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  <xf numFmtId="3" fontId="0" fillId="2" borderId="0" xfId="0" applyNumberFormat="1" applyFill="1" applyBorder="1"/>
    <xf numFmtId="0" fontId="0" fillId="0" borderId="27" xfId="0" applyBorder="1"/>
    <xf numFmtId="0" fontId="0" fillId="2" borderId="28" xfId="0" applyFill="1" applyBorder="1"/>
    <xf numFmtId="0" fontId="0" fillId="2" borderId="29" xfId="0" applyFill="1" applyBorder="1"/>
    <xf numFmtId="0" fontId="0" fillId="0" borderId="30" xfId="0" applyFont="1" applyBorder="1"/>
    <xf numFmtId="0" fontId="0" fillId="2" borderId="31" xfId="0" applyFill="1" applyBorder="1"/>
    <xf numFmtId="0" fontId="0" fillId="0" borderId="30" xfId="0" applyBorder="1"/>
    <xf numFmtId="0" fontId="0" fillId="0" borderId="32" xfId="0" applyBorder="1"/>
    <xf numFmtId="0" fontId="0" fillId="2" borderId="33" xfId="0" applyFill="1" applyBorder="1"/>
    <xf numFmtId="0" fontId="0" fillId="2" borderId="34" xfId="0" applyFill="1" applyBorder="1"/>
    <xf numFmtId="0" fontId="8" fillId="3" borderId="1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3" fontId="13" fillId="2" borderId="15" xfId="0" applyNumberFormat="1" applyFont="1" applyFill="1" applyBorder="1"/>
    <xf numFmtId="3" fontId="13" fillId="2" borderId="16" xfId="0" applyNumberFormat="1" applyFont="1" applyFill="1" applyBorder="1"/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textRotation="90"/>
    </xf>
    <xf numFmtId="0" fontId="7" fillId="0" borderId="2" xfId="1" applyFont="1" applyFill="1" applyBorder="1" applyAlignment="1" applyProtection="1">
      <alignment horizontal="center" vertical="center" wrapText="1"/>
      <protection hidden="1"/>
    </xf>
    <xf numFmtId="0" fontId="7" fillId="0" borderId="11" xfId="1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3" fontId="14" fillId="2" borderId="17" xfId="0" applyNumberFormat="1" applyFont="1" applyFill="1" applyBorder="1"/>
    <xf numFmtId="3" fontId="13" fillId="2" borderId="17" xfId="0" applyNumberFormat="1" applyFont="1" applyFill="1" applyBorder="1"/>
    <xf numFmtId="3" fontId="13" fillId="2" borderId="18" xfId="0" applyNumberFormat="1" applyFont="1" applyFill="1" applyBorder="1"/>
    <xf numFmtId="0" fontId="13" fillId="2" borderId="15" xfId="0" applyFont="1" applyFill="1" applyBorder="1"/>
    <xf numFmtId="0" fontId="13" fillId="2" borderId="14" xfId="0" applyFont="1" applyFill="1" applyBorder="1"/>
    <xf numFmtId="0" fontId="0" fillId="2" borderId="14" xfId="0" applyFont="1" applyFill="1" applyBorder="1"/>
    <xf numFmtId="0" fontId="2" fillId="2" borderId="0" xfId="0" applyFont="1" applyFill="1"/>
  </cellXfs>
  <cellStyles count="16">
    <cellStyle name="Čárka 2" xfId="2"/>
    <cellStyle name="Čárka 3" xfId="3"/>
    <cellStyle name="Čárka 4" xfId="4"/>
    <cellStyle name="Hypertextový odkaz 2" xfId="5"/>
    <cellStyle name="Hypertextový odkaz 2 2" xfId="6"/>
    <cellStyle name="Normální" xfId="0" builtinId="0"/>
    <cellStyle name="Normální 2" xfId="7"/>
    <cellStyle name="Normální 2 2" xfId="8"/>
    <cellStyle name="Normální 2 2 2" xfId="9"/>
    <cellStyle name="Normální 2 3" xfId="10"/>
    <cellStyle name="Normální 2 4" xfId="11"/>
    <cellStyle name="Normální 3" xfId="12"/>
    <cellStyle name="Normální 4" xfId="13"/>
    <cellStyle name="Normální 5" xfId="14"/>
    <cellStyle name="normální_dotace-2" xfId="1"/>
    <cellStyle name="Procenta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I47"/>
  <sheetViews>
    <sheetView tabSelected="1" zoomScale="85" zoomScaleNormal="85" workbookViewId="0">
      <selection activeCell="X32" sqref="X32"/>
    </sheetView>
  </sheetViews>
  <sheetFormatPr defaultRowHeight="15" x14ac:dyDescent="0.25"/>
  <cols>
    <col min="1" max="1" width="4" style="1" customWidth="1"/>
    <col min="2" max="2" width="30.7109375" customWidth="1"/>
    <col min="3" max="3" width="14.140625" style="1" customWidth="1"/>
    <col min="4" max="7" width="14.28515625" style="1" customWidth="1"/>
    <col min="8" max="11" width="14.140625" style="1" customWidth="1"/>
    <col min="12" max="15" width="14.28515625" style="1" customWidth="1"/>
  </cols>
  <sheetData>
    <row r="1" spans="1:20" ht="34.5" customHeight="1" thickBot="1" x14ac:dyDescent="0.3">
      <c r="B1" s="111" t="s">
        <v>56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0" ht="20.100000000000001" customHeight="1" x14ac:dyDescent="0.25">
      <c r="A2" s="112"/>
      <c r="B2" s="113" t="s">
        <v>0</v>
      </c>
      <c r="C2" s="115" t="s">
        <v>1</v>
      </c>
      <c r="D2" s="108" t="s">
        <v>4</v>
      </c>
      <c r="E2" s="109"/>
      <c r="F2" s="109"/>
      <c r="G2" s="110"/>
      <c r="H2" s="117" t="s">
        <v>57</v>
      </c>
      <c r="I2" s="119" t="s">
        <v>2</v>
      </c>
      <c r="J2" s="119" t="s">
        <v>3</v>
      </c>
      <c r="K2" s="121" t="s">
        <v>59</v>
      </c>
      <c r="L2" s="103" t="s">
        <v>5</v>
      </c>
      <c r="M2" s="104"/>
      <c r="N2" s="104"/>
      <c r="O2" s="105"/>
      <c r="P2" s="106" t="s">
        <v>6</v>
      </c>
      <c r="Q2" s="107"/>
      <c r="R2" s="106" t="s">
        <v>7</v>
      </c>
      <c r="S2" s="107"/>
    </row>
    <row r="3" spans="1:20" ht="36.75" customHeight="1" x14ac:dyDescent="0.25">
      <c r="A3" s="112"/>
      <c r="B3" s="114"/>
      <c r="C3" s="116"/>
      <c r="D3" s="96" t="s">
        <v>8</v>
      </c>
      <c r="E3" s="97" t="s">
        <v>9</v>
      </c>
      <c r="F3" s="97" t="s">
        <v>10</v>
      </c>
      <c r="G3" s="98" t="s">
        <v>11</v>
      </c>
      <c r="H3" s="118"/>
      <c r="I3" s="120"/>
      <c r="J3" s="120"/>
      <c r="K3" s="122"/>
      <c r="L3" s="2" t="s">
        <v>8</v>
      </c>
      <c r="M3" s="3" t="s">
        <v>9</v>
      </c>
      <c r="N3" s="3" t="s">
        <v>10</v>
      </c>
      <c r="O3" s="4" t="s">
        <v>11</v>
      </c>
      <c r="P3" s="2" t="s">
        <v>12</v>
      </c>
      <c r="Q3" s="5" t="s">
        <v>13</v>
      </c>
      <c r="R3" s="2" t="s">
        <v>12</v>
      </c>
      <c r="S3" s="5" t="s">
        <v>13</v>
      </c>
    </row>
    <row r="4" spans="1:20" ht="20.100000000000001" customHeight="1" x14ac:dyDescent="0.25">
      <c r="A4" s="6">
        <v>1</v>
      </c>
      <c r="B4" s="7" t="s">
        <v>14</v>
      </c>
      <c r="C4" s="8">
        <v>19400000</v>
      </c>
      <c r="D4" s="13">
        <v>60423007</v>
      </c>
      <c r="E4" s="14">
        <v>47248090</v>
      </c>
      <c r="F4" s="12">
        <v>4361539</v>
      </c>
      <c r="G4" s="15">
        <v>2566580</v>
      </c>
      <c r="H4" s="58">
        <f>E4/$E$34</f>
        <v>8.8248503966761579E-2</v>
      </c>
      <c r="I4" s="9">
        <f>H4*$B$37</f>
        <v>13413772.60294776</v>
      </c>
      <c r="J4" s="9"/>
      <c r="K4" s="10">
        <v>13100000</v>
      </c>
      <c r="L4" s="13">
        <v>16341000</v>
      </c>
      <c r="M4" s="16">
        <v>14602000</v>
      </c>
      <c r="N4" s="11">
        <v>853957</v>
      </c>
      <c r="O4" s="17">
        <v>424970</v>
      </c>
      <c r="P4" s="18">
        <v>20</v>
      </c>
      <c r="Q4" s="19">
        <v>17</v>
      </c>
      <c r="R4" s="20">
        <v>651</v>
      </c>
      <c r="S4" s="21">
        <v>489</v>
      </c>
    </row>
    <row r="5" spans="1:20" ht="20.100000000000001" customHeight="1" x14ac:dyDescent="0.25">
      <c r="A5" s="6">
        <v>2</v>
      </c>
      <c r="B5" s="7" t="s">
        <v>15</v>
      </c>
      <c r="C5" s="8">
        <v>23000000</v>
      </c>
      <c r="D5" s="13">
        <v>56275000</v>
      </c>
      <c r="E5" s="14">
        <v>41816000</v>
      </c>
      <c r="F5" s="12">
        <v>363000</v>
      </c>
      <c r="G5" s="15">
        <v>1584000</v>
      </c>
      <c r="H5" s="58">
        <f t="shared" ref="H5:H33" si="0">E5/$E$34</f>
        <v>7.8102616251241097E-2</v>
      </c>
      <c r="I5" s="9">
        <f t="shared" ref="I5:I32" si="1">H5*$B$37</f>
        <v>11871597.670188647</v>
      </c>
      <c r="J5" s="9"/>
      <c r="K5" s="10">
        <v>11600000</v>
      </c>
      <c r="L5" s="13">
        <v>13174880</v>
      </c>
      <c r="M5" s="16">
        <v>11239605</v>
      </c>
      <c r="N5" s="11">
        <v>0</v>
      </c>
      <c r="O5" s="17">
        <v>50000</v>
      </c>
      <c r="P5" s="18">
        <v>17</v>
      </c>
      <c r="Q5" s="19">
        <v>13</v>
      </c>
      <c r="R5" s="20">
        <v>537</v>
      </c>
      <c r="S5" s="21">
        <v>350</v>
      </c>
    </row>
    <row r="6" spans="1:20" ht="20.100000000000001" customHeight="1" x14ac:dyDescent="0.25">
      <c r="A6" s="6">
        <v>3</v>
      </c>
      <c r="B6" s="7" t="s">
        <v>16</v>
      </c>
      <c r="C6" s="8">
        <v>12200000</v>
      </c>
      <c r="D6" s="13">
        <v>17098609</v>
      </c>
      <c r="E6" s="14">
        <v>12326929</v>
      </c>
      <c r="F6" s="12">
        <v>1421408</v>
      </c>
      <c r="G6" s="15">
        <v>2652448</v>
      </c>
      <c r="H6" s="58">
        <f t="shared" si="0"/>
        <v>2.3023852239413028E-2</v>
      </c>
      <c r="I6" s="9">
        <f t="shared" si="1"/>
        <v>3499625.5403907802</v>
      </c>
      <c r="J6" s="9"/>
      <c r="K6" s="10">
        <v>3500000</v>
      </c>
      <c r="L6" s="13">
        <v>4779632</v>
      </c>
      <c r="M6" s="16">
        <v>4322093</v>
      </c>
      <c r="N6" s="11">
        <v>0</v>
      </c>
      <c r="O6" s="17">
        <v>329666</v>
      </c>
      <c r="P6" s="18">
        <v>14</v>
      </c>
      <c r="Q6" s="19">
        <v>13</v>
      </c>
      <c r="R6" s="20">
        <v>355</v>
      </c>
      <c r="S6" s="21">
        <v>240</v>
      </c>
    </row>
    <row r="7" spans="1:20" ht="20.100000000000001" customHeight="1" x14ac:dyDescent="0.25">
      <c r="A7" s="6">
        <v>4</v>
      </c>
      <c r="B7" s="22" t="s">
        <v>17</v>
      </c>
      <c r="C7" s="8">
        <v>15400000</v>
      </c>
      <c r="D7" s="13">
        <v>66619000</v>
      </c>
      <c r="E7" s="14">
        <v>55888000</v>
      </c>
      <c r="F7" s="12">
        <v>0</v>
      </c>
      <c r="G7" s="15">
        <v>978000</v>
      </c>
      <c r="H7" s="58">
        <f t="shared" si="0"/>
        <v>0.10438585749591933</v>
      </c>
      <c r="I7" s="9">
        <f t="shared" si="1"/>
        <v>15866650.339379739</v>
      </c>
      <c r="J7" s="9"/>
      <c r="K7" s="10">
        <v>15600000</v>
      </c>
      <c r="L7" s="13">
        <v>5261000</v>
      </c>
      <c r="M7" s="16">
        <v>2765000</v>
      </c>
      <c r="N7" s="11">
        <v>0</v>
      </c>
      <c r="O7" s="17">
        <v>428000</v>
      </c>
      <c r="P7" s="18">
        <v>18</v>
      </c>
      <c r="Q7" s="19">
        <v>15</v>
      </c>
      <c r="R7" s="20">
        <v>476</v>
      </c>
      <c r="S7" s="21">
        <v>361</v>
      </c>
    </row>
    <row r="8" spans="1:20" ht="20.100000000000001" customHeight="1" x14ac:dyDescent="0.25">
      <c r="A8" s="6">
        <v>5</v>
      </c>
      <c r="B8" s="22" t="s">
        <v>18</v>
      </c>
      <c r="C8" s="8">
        <v>10900000</v>
      </c>
      <c r="D8" s="13">
        <v>27276575</v>
      </c>
      <c r="E8" s="14">
        <v>20410527</v>
      </c>
      <c r="F8" s="12">
        <v>0</v>
      </c>
      <c r="G8" s="15">
        <v>2076000</v>
      </c>
      <c r="H8" s="58">
        <f t="shared" si="0"/>
        <v>3.8122143623651121E-2</v>
      </c>
      <c r="I8" s="9">
        <f t="shared" si="1"/>
        <v>5794565.8307949705</v>
      </c>
      <c r="J8" s="9"/>
      <c r="K8" s="10">
        <v>5700000</v>
      </c>
      <c r="L8" s="13">
        <v>6183070</v>
      </c>
      <c r="M8" s="16">
        <v>5318541</v>
      </c>
      <c r="N8" s="11">
        <v>0</v>
      </c>
      <c r="O8" s="17">
        <v>283000</v>
      </c>
      <c r="P8" s="18">
        <v>11</v>
      </c>
      <c r="Q8" s="19">
        <v>8</v>
      </c>
      <c r="R8" s="20">
        <v>358</v>
      </c>
      <c r="S8" s="21">
        <v>210</v>
      </c>
    </row>
    <row r="9" spans="1:20" ht="20.100000000000001" customHeight="1" x14ac:dyDescent="0.25">
      <c r="A9" s="23">
        <v>6</v>
      </c>
      <c r="B9" s="7" t="s">
        <v>19</v>
      </c>
      <c r="C9" s="8">
        <v>30800000</v>
      </c>
      <c r="D9" s="13">
        <v>83506690</v>
      </c>
      <c r="E9" s="14">
        <v>70395413</v>
      </c>
      <c r="F9" s="12">
        <v>6733144</v>
      </c>
      <c r="G9" s="15">
        <v>1930123</v>
      </c>
      <c r="H9" s="58">
        <f t="shared" si="0"/>
        <v>0.13148234951661156</v>
      </c>
      <c r="I9" s="9">
        <f t="shared" si="1"/>
        <v>19985317.126524955</v>
      </c>
      <c r="J9" s="9"/>
      <c r="K9" s="10">
        <v>19500000</v>
      </c>
      <c r="L9" s="13">
        <v>19486406</v>
      </c>
      <c r="M9" s="16">
        <v>19436406</v>
      </c>
      <c r="N9" s="11">
        <v>0</v>
      </c>
      <c r="O9" s="17">
        <v>50000</v>
      </c>
      <c r="P9" s="18">
        <v>16</v>
      </c>
      <c r="Q9" s="19">
        <v>16</v>
      </c>
      <c r="R9" s="20">
        <v>594</v>
      </c>
      <c r="S9" s="21">
        <v>416</v>
      </c>
    </row>
    <row r="10" spans="1:20" ht="20.100000000000001" customHeight="1" x14ac:dyDescent="0.25">
      <c r="A10" s="6">
        <v>7</v>
      </c>
      <c r="B10" s="7" t="s">
        <v>20</v>
      </c>
      <c r="C10" s="8">
        <v>8100000</v>
      </c>
      <c r="D10" s="26">
        <v>13677345</v>
      </c>
      <c r="E10" s="27">
        <v>11079826</v>
      </c>
      <c r="F10" s="25">
        <v>0</v>
      </c>
      <c r="G10" s="28">
        <v>758997</v>
      </c>
      <c r="H10" s="58">
        <f t="shared" si="0"/>
        <v>2.0694552281627216E-2</v>
      </c>
      <c r="I10" s="9">
        <f t="shared" si="1"/>
        <v>3145571.946807337</v>
      </c>
      <c r="J10" s="9"/>
      <c r="K10" s="10">
        <v>3100000</v>
      </c>
      <c r="L10" s="26">
        <v>2745280</v>
      </c>
      <c r="M10" s="29">
        <v>2649194</v>
      </c>
      <c r="N10" s="24">
        <v>0</v>
      </c>
      <c r="O10" s="30">
        <v>110000</v>
      </c>
      <c r="P10" s="31">
        <v>11</v>
      </c>
      <c r="Q10" s="32">
        <v>7</v>
      </c>
      <c r="R10" s="31">
        <v>278</v>
      </c>
      <c r="S10" s="21">
        <v>134</v>
      </c>
    </row>
    <row r="11" spans="1:20" ht="20.100000000000001" customHeight="1" x14ac:dyDescent="0.25">
      <c r="A11" s="6">
        <v>8</v>
      </c>
      <c r="B11" s="22" t="s">
        <v>21</v>
      </c>
      <c r="C11" s="8">
        <v>6000000</v>
      </c>
      <c r="D11" s="26">
        <v>10326363</v>
      </c>
      <c r="E11" s="27">
        <v>8441273</v>
      </c>
      <c r="F11" s="25">
        <v>0</v>
      </c>
      <c r="G11" s="28">
        <v>1800086</v>
      </c>
      <c r="H11" s="58">
        <f t="shared" si="0"/>
        <v>1.576634555650858E-2</v>
      </c>
      <c r="I11" s="9">
        <f t="shared" si="1"/>
        <v>2396484.5245893043</v>
      </c>
      <c r="J11" s="9"/>
      <c r="K11" s="10">
        <v>2400000</v>
      </c>
      <c r="L11" s="26">
        <v>3194429</v>
      </c>
      <c r="M11" s="29">
        <v>2528852</v>
      </c>
      <c r="N11" s="24">
        <v>0</v>
      </c>
      <c r="O11" s="30">
        <v>312500</v>
      </c>
      <c r="P11" s="31">
        <v>15</v>
      </c>
      <c r="Q11" s="32">
        <v>13</v>
      </c>
      <c r="R11" s="31">
        <v>485</v>
      </c>
      <c r="S11" s="21">
        <v>264</v>
      </c>
      <c r="T11" s="33"/>
    </row>
    <row r="12" spans="1:20" ht="20.100000000000001" customHeight="1" x14ac:dyDescent="0.25">
      <c r="A12" s="34">
        <v>9</v>
      </c>
      <c r="B12" s="22" t="s">
        <v>22</v>
      </c>
      <c r="C12" s="8">
        <v>18300000</v>
      </c>
      <c r="D12" s="26">
        <v>101468136</v>
      </c>
      <c r="E12" s="27">
        <v>88995437</v>
      </c>
      <c r="F12" s="25">
        <v>5918857</v>
      </c>
      <c r="G12" s="28">
        <v>1636000</v>
      </c>
      <c r="H12" s="58">
        <f t="shared" si="0"/>
        <v>0.16622289229296211</v>
      </c>
      <c r="I12" s="9">
        <f t="shared" si="1"/>
        <v>25265879.628530242</v>
      </c>
      <c r="J12" s="9"/>
      <c r="K12" s="10">
        <v>24800000</v>
      </c>
      <c r="L12" s="26">
        <v>38995111</v>
      </c>
      <c r="M12" s="29">
        <v>30350344</v>
      </c>
      <c r="N12" s="24">
        <v>7781207</v>
      </c>
      <c r="O12" s="30">
        <v>310000</v>
      </c>
      <c r="P12" s="31">
        <v>10</v>
      </c>
      <c r="Q12" s="32">
        <v>9</v>
      </c>
      <c r="R12" s="31">
        <v>530</v>
      </c>
      <c r="S12" s="21">
        <v>393</v>
      </c>
      <c r="T12" s="33"/>
    </row>
    <row r="13" spans="1:20" ht="20.100000000000001" customHeight="1" x14ac:dyDescent="0.25">
      <c r="A13" s="6">
        <v>10</v>
      </c>
      <c r="B13" s="7" t="s">
        <v>23</v>
      </c>
      <c r="C13" s="8">
        <v>5700000</v>
      </c>
      <c r="D13" s="26">
        <v>12052626</v>
      </c>
      <c r="E13" s="27">
        <v>3636805</v>
      </c>
      <c r="F13" s="25">
        <v>1646274</v>
      </c>
      <c r="G13" s="28">
        <v>3122800</v>
      </c>
      <c r="H13" s="58">
        <f t="shared" si="0"/>
        <v>6.7927105724027853E-3</v>
      </c>
      <c r="I13" s="9">
        <f t="shared" si="1"/>
        <v>1032492.0070052234</v>
      </c>
      <c r="J13" s="9"/>
      <c r="K13" s="10">
        <v>1000000</v>
      </c>
      <c r="L13" s="26">
        <v>2738646</v>
      </c>
      <c r="M13" s="29">
        <v>1034200</v>
      </c>
      <c r="N13" s="24">
        <v>602785</v>
      </c>
      <c r="O13" s="30">
        <v>641000</v>
      </c>
      <c r="P13" s="31">
        <v>18</v>
      </c>
      <c r="Q13" s="32">
        <v>16</v>
      </c>
      <c r="R13" s="31">
        <v>575</v>
      </c>
      <c r="S13" s="21">
        <v>329</v>
      </c>
    </row>
    <row r="14" spans="1:20" ht="20.100000000000001" customHeight="1" x14ac:dyDescent="0.25">
      <c r="A14" s="6">
        <v>11</v>
      </c>
      <c r="B14" s="7" t="s">
        <v>24</v>
      </c>
      <c r="C14" s="8">
        <v>3200000</v>
      </c>
      <c r="D14" s="26">
        <v>3595477</v>
      </c>
      <c r="E14" s="27">
        <v>1900157</v>
      </c>
      <c r="F14" s="25">
        <v>0</v>
      </c>
      <c r="G14" s="28">
        <v>1681480</v>
      </c>
      <c r="H14" s="58">
        <f t="shared" si="0"/>
        <v>3.5490537829565125E-3</v>
      </c>
      <c r="I14" s="9">
        <f t="shared" si="1"/>
        <v>539456.17500938987</v>
      </c>
      <c r="J14" s="9"/>
      <c r="K14" s="10">
        <v>550000</v>
      </c>
      <c r="L14" s="26">
        <v>1056470</v>
      </c>
      <c r="M14" s="29">
        <v>687190</v>
      </c>
      <c r="N14" s="24">
        <v>0</v>
      </c>
      <c r="O14" s="30">
        <v>364580</v>
      </c>
      <c r="P14" s="31">
        <v>7</v>
      </c>
      <c r="Q14" s="32">
        <v>7</v>
      </c>
      <c r="R14" s="31">
        <v>185</v>
      </c>
      <c r="S14" s="21">
        <v>124</v>
      </c>
    </row>
    <row r="15" spans="1:20" ht="20.100000000000001" customHeight="1" x14ac:dyDescent="0.25">
      <c r="A15" s="6">
        <v>12</v>
      </c>
      <c r="B15" s="7" t="s">
        <v>25</v>
      </c>
      <c r="C15" s="8">
        <v>3700000</v>
      </c>
      <c r="D15" s="26">
        <v>19577000</v>
      </c>
      <c r="E15" s="27">
        <v>14898000</v>
      </c>
      <c r="F15" s="25">
        <v>350000</v>
      </c>
      <c r="G15" s="28">
        <v>2979000</v>
      </c>
      <c r="H15" s="58">
        <f t="shared" si="0"/>
        <v>2.7826018196646974E-2</v>
      </c>
      <c r="I15" s="9">
        <f t="shared" si="1"/>
        <v>4229554.7658903403</v>
      </c>
      <c r="J15" s="9"/>
      <c r="K15" s="10">
        <v>4200000</v>
      </c>
      <c r="L15" s="36">
        <v>6436000</v>
      </c>
      <c r="M15" s="37">
        <v>3696000</v>
      </c>
      <c r="N15" s="38">
        <v>0</v>
      </c>
      <c r="O15" s="39">
        <v>935000</v>
      </c>
      <c r="P15" s="31">
        <v>3</v>
      </c>
      <c r="Q15" s="32">
        <v>2</v>
      </c>
      <c r="R15" s="31">
        <v>240</v>
      </c>
      <c r="S15" s="21">
        <v>168</v>
      </c>
    </row>
    <row r="16" spans="1:20" ht="20.100000000000001" customHeight="1" x14ac:dyDescent="0.25">
      <c r="A16" s="6">
        <v>13</v>
      </c>
      <c r="B16" s="7" t="s">
        <v>26</v>
      </c>
      <c r="C16" s="8">
        <v>3900000</v>
      </c>
      <c r="D16" s="26">
        <v>24250572</v>
      </c>
      <c r="E16" s="27">
        <v>7424396</v>
      </c>
      <c r="F16" s="25">
        <v>0</v>
      </c>
      <c r="G16" s="28">
        <v>5645536</v>
      </c>
      <c r="H16" s="58">
        <f t="shared" si="0"/>
        <v>1.3867054517056854E-2</v>
      </c>
      <c r="I16" s="9">
        <f t="shared" si="1"/>
        <v>2107792.2865926418</v>
      </c>
      <c r="J16" s="9"/>
      <c r="K16" s="10">
        <v>2100000</v>
      </c>
      <c r="L16" s="36">
        <v>6057395</v>
      </c>
      <c r="M16" s="37">
        <v>1623513</v>
      </c>
      <c r="N16" s="38">
        <v>0</v>
      </c>
      <c r="O16" s="40">
        <v>1559121</v>
      </c>
      <c r="P16" s="31">
        <v>5</v>
      </c>
      <c r="Q16" s="32">
        <v>4</v>
      </c>
      <c r="R16" s="31">
        <v>216</v>
      </c>
      <c r="S16" s="21">
        <v>153</v>
      </c>
    </row>
    <row r="17" spans="1:61" ht="20.100000000000001" customHeight="1" x14ac:dyDescent="0.25">
      <c r="A17" s="6">
        <v>14</v>
      </c>
      <c r="B17" s="7" t="s">
        <v>27</v>
      </c>
      <c r="C17" s="8">
        <v>4200000</v>
      </c>
      <c r="D17" s="41">
        <v>13119811</v>
      </c>
      <c r="E17" s="42">
        <v>10616884</v>
      </c>
      <c r="F17" s="43">
        <v>97546</v>
      </c>
      <c r="G17" s="44">
        <v>186000</v>
      </c>
      <c r="H17" s="58">
        <f t="shared" si="0"/>
        <v>1.982988370087865E-2</v>
      </c>
      <c r="I17" s="9">
        <f t="shared" si="1"/>
        <v>3014142.3225335549</v>
      </c>
      <c r="J17" s="9"/>
      <c r="K17" s="10">
        <v>3000000</v>
      </c>
      <c r="L17" s="45">
        <v>4248484</v>
      </c>
      <c r="M17" s="46">
        <v>3196359</v>
      </c>
      <c r="N17" s="38">
        <v>0</v>
      </c>
      <c r="O17" s="40">
        <v>0</v>
      </c>
      <c r="P17" s="31">
        <v>8</v>
      </c>
      <c r="Q17" s="32">
        <v>5</v>
      </c>
      <c r="R17" s="31">
        <v>312</v>
      </c>
      <c r="S17" s="21">
        <v>173</v>
      </c>
    </row>
    <row r="18" spans="1:61" ht="20.100000000000001" customHeight="1" x14ac:dyDescent="0.25">
      <c r="A18" s="6">
        <v>15</v>
      </c>
      <c r="B18" s="7" t="s">
        <v>28</v>
      </c>
      <c r="C18" s="8">
        <v>4900000</v>
      </c>
      <c r="D18" s="41">
        <v>18653230</v>
      </c>
      <c r="E18" s="42">
        <v>15222827</v>
      </c>
      <c r="F18" s="47">
        <v>307029</v>
      </c>
      <c r="G18" s="48">
        <v>1591536</v>
      </c>
      <c r="H18" s="58">
        <f t="shared" si="0"/>
        <v>2.8432719902430452E-2</v>
      </c>
      <c r="I18" s="9">
        <f t="shared" si="1"/>
        <v>4321773.4251694288</v>
      </c>
      <c r="J18" s="9"/>
      <c r="K18" s="10">
        <v>4300000</v>
      </c>
      <c r="L18" s="49">
        <v>3884380</v>
      </c>
      <c r="M18" s="37">
        <v>3059560</v>
      </c>
      <c r="N18" s="50">
        <v>0</v>
      </c>
      <c r="O18" s="51">
        <v>410000</v>
      </c>
      <c r="P18" s="31">
        <v>7</v>
      </c>
      <c r="Q18" s="32">
        <v>6</v>
      </c>
      <c r="R18" s="31">
        <v>269</v>
      </c>
      <c r="S18" s="21">
        <v>150</v>
      </c>
    </row>
    <row r="19" spans="1:61" ht="20.100000000000001" customHeight="1" x14ac:dyDescent="0.25">
      <c r="A19" s="6">
        <v>16</v>
      </c>
      <c r="B19" s="22" t="s">
        <v>29</v>
      </c>
      <c r="C19" s="8">
        <v>3300000</v>
      </c>
      <c r="D19" s="26">
        <v>3376181</v>
      </c>
      <c r="E19" s="27">
        <v>2611181</v>
      </c>
      <c r="F19" s="25">
        <v>0</v>
      </c>
      <c r="G19" s="28">
        <v>765455</v>
      </c>
      <c r="H19" s="58">
        <f t="shared" si="0"/>
        <v>4.8770821600710732E-3</v>
      </c>
      <c r="I19" s="9">
        <f t="shared" si="1"/>
        <v>741316.48833080311</v>
      </c>
      <c r="J19" s="9"/>
      <c r="K19" s="10">
        <v>740000</v>
      </c>
      <c r="L19" s="26">
        <v>1014112</v>
      </c>
      <c r="M19" s="29">
        <v>1014112</v>
      </c>
      <c r="N19" s="24">
        <v>0</v>
      </c>
      <c r="O19" s="30">
        <v>0</v>
      </c>
      <c r="P19" s="31">
        <v>4</v>
      </c>
      <c r="Q19" s="32">
        <v>4</v>
      </c>
      <c r="R19" s="31">
        <v>165</v>
      </c>
      <c r="S19" s="21">
        <v>117</v>
      </c>
    </row>
    <row r="20" spans="1:61" ht="20.100000000000001" customHeight="1" x14ac:dyDescent="0.25">
      <c r="A20" s="6">
        <v>17</v>
      </c>
      <c r="B20" s="7" t="s">
        <v>30</v>
      </c>
      <c r="C20" s="8">
        <v>4000000</v>
      </c>
      <c r="D20" s="26">
        <v>18647153</v>
      </c>
      <c r="E20" s="27">
        <v>16642425</v>
      </c>
      <c r="F20" s="25">
        <v>0</v>
      </c>
      <c r="G20" s="28">
        <v>3089626</v>
      </c>
      <c r="H20" s="58">
        <f t="shared" si="0"/>
        <v>3.1084200623327462E-2</v>
      </c>
      <c r="I20" s="9">
        <f t="shared" si="1"/>
        <v>4724798.4947457742</v>
      </c>
      <c r="J20" s="9"/>
      <c r="K20" s="10">
        <v>4700000</v>
      </c>
      <c r="L20" s="26">
        <v>4471111</v>
      </c>
      <c r="M20" s="29">
        <v>3334445</v>
      </c>
      <c r="N20" s="24">
        <v>0</v>
      </c>
      <c r="O20" s="30">
        <v>625835</v>
      </c>
      <c r="P20" s="52">
        <v>7</v>
      </c>
      <c r="Q20" s="53">
        <v>6</v>
      </c>
      <c r="R20" s="52">
        <v>270</v>
      </c>
      <c r="S20" s="54">
        <v>190</v>
      </c>
    </row>
    <row r="21" spans="1:61" ht="20.100000000000001" customHeight="1" x14ac:dyDescent="0.25">
      <c r="A21" s="6">
        <v>18</v>
      </c>
      <c r="B21" s="22" t="s">
        <v>31</v>
      </c>
      <c r="C21" s="8">
        <v>5400000</v>
      </c>
      <c r="D21" s="26">
        <v>17142470</v>
      </c>
      <c r="E21" s="27">
        <v>16117451</v>
      </c>
      <c r="F21" s="25">
        <v>0</v>
      </c>
      <c r="G21" s="28">
        <v>1010000</v>
      </c>
      <c r="H21" s="58">
        <f t="shared" si="0"/>
        <v>3.0103670614147267E-2</v>
      </c>
      <c r="I21" s="9">
        <f t="shared" si="1"/>
        <v>4575757.9333503842</v>
      </c>
      <c r="J21" s="9"/>
      <c r="K21" s="10">
        <v>4500000</v>
      </c>
      <c r="L21" s="26">
        <v>7800938</v>
      </c>
      <c r="M21" s="29">
        <v>7118612</v>
      </c>
      <c r="N21" s="24">
        <v>0</v>
      </c>
      <c r="O21" s="30">
        <v>144000</v>
      </c>
      <c r="P21" s="31">
        <v>8</v>
      </c>
      <c r="Q21" s="32">
        <v>5</v>
      </c>
      <c r="R21" s="31">
        <v>260</v>
      </c>
      <c r="S21" s="21">
        <v>99</v>
      </c>
    </row>
    <row r="22" spans="1:61" ht="20.100000000000001" customHeight="1" x14ac:dyDescent="0.25">
      <c r="A22" s="6">
        <v>19</v>
      </c>
      <c r="B22" s="7" t="s">
        <v>32</v>
      </c>
      <c r="C22" s="8">
        <v>3900000</v>
      </c>
      <c r="D22" s="26">
        <v>18167987</v>
      </c>
      <c r="E22" s="27">
        <v>16512316</v>
      </c>
      <c r="F22" s="25">
        <v>107394</v>
      </c>
      <c r="G22" s="28">
        <v>1301060</v>
      </c>
      <c r="H22" s="58">
        <f t="shared" si="0"/>
        <v>3.0841187104630487E-2</v>
      </c>
      <c r="I22" s="9">
        <f t="shared" si="1"/>
        <v>4687860.4399038339</v>
      </c>
      <c r="J22" s="9"/>
      <c r="K22" s="10">
        <v>4600000</v>
      </c>
      <c r="L22" s="26">
        <v>5884787.5499999998</v>
      </c>
      <c r="M22" s="29">
        <v>5789361.5499999998</v>
      </c>
      <c r="N22" s="24">
        <v>0</v>
      </c>
      <c r="O22" s="30">
        <v>57665</v>
      </c>
      <c r="P22" s="31">
        <v>8</v>
      </c>
      <c r="Q22" s="32">
        <v>6</v>
      </c>
      <c r="R22" s="31">
        <v>310</v>
      </c>
      <c r="S22" s="21">
        <v>195</v>
      </c>
    </row>
    <row r="23" spans="1:61" ht="20.100000000000001" customHeight="1" x14ac:dyDescent="0.25">
      <c r="A23" s="6">
        <v>20</v>
      </c>
      <c r="B23" s="7" t="s">
        <v>33</v>
      </c>
      <c r="C23" s="8">
        <v>6300000</v>
      </c>
      <c r="D23" s="26">
        <v>32715416.84</v>
      </c>
      <c r="E23" s="27">
        <v>27978283</v>
      </c>
      <c r="F23" s="25">
        <v>0</v>
      </c>
      <c r="G23" s="28">
        <v>2095824</v>
      </c>
      <c r="H23" s="58">
        <f t="shared" si="0"/>
        <v>5.2256961462541197E-2</v>
      </c>
      <c r="I23" s="9">
        <f t="shared" si="1"/>
        <v>7943058.1423062617</v>
      </c>
      <c r="J23" s="9"/>
      <c r="K23" s="10">
        <v>7800000</v>
      </c>
      <c r="L23" s="26">
        <v>11017983.32</v>
      </c>
      <c r="M23" s="29">
        <v>9724974.4000000004</v>
      </c>
      <c r="N23" s="24">
        <v>0</v>
      </c>
      <c r="O23" s="30">
        <v>525366</v>
      </c>
      <c r="P23" s="31">
        <v>8</v>
      </c>
      <c r="Q23" s="32">
        <v>6</v>
      </c>
      <c r="R23" s="31">
        <v>382</v>
      </c>
      <c r="S23" s="21">
        <v>275</v>
      </c>
      <c r="T23" s="33"/>
    </row>
    <row r="24" spans="1:61" ht="20.100000000000001" customHeight="1" x14ac:dyDescent="0.25">
      <c r="A24" s="6">
        <v>21</v>
      </c>
      <c r="B24" s="7" t="s">
        <v>34</v>
      </c>
      <c r="C24" s="8">
        <v>3900000</v>
      </c>
      <c r="D24" s="41">
        <v>6553408</v>
      </c>
      <c r="E24" s="42">
        <v>3273849</v>
      </c>
      <c r="F24" s="43">
        <v>18000</v>
      </c>
      <c r="G24" s="44">
        <v>740790</v>
      </c>
      <c r="H24" s="58">
        <f t="shared" si="0"/>
        <v>6.1147927135907169E-3</v>
      </c>
      <c r="I24" s="9">
        <f t="shared" si="1"/>
        <v>929448.49246578896</v>
      </c>
      <c r="J24" s="9"/>
      <c r="K24" s="10">
        <v>910000</v>
      </c>
      <c r="L24" s="36">
        <v>2140524</v>
      </c>
      <c r="M24" s="37">
        <v>935263</v>
      </c>
      <c r="N24" s="50">
        <v>0</v>
      </c>
      <c r="O24" s="55">
        <v>131751</v>
      </c>
      <c r="P24" s="31">
        <v>6</v>
      </c>
      <c r="Q24" s="32">
        <v>6</v>
      </c>
      <c r="R24" s="31">
        <v>197</v>
      </c>
      <c r="S24" s="21">
        <v>145</v>
      </c>
    </row>
    <row r="25" spans="1:61" s="59" customFormat="1" ht="20.100000000000001" customHeight="1" x14ac:dyDescent="0.25">
      <c r="A25" s="56">
        <v>22</v>
      </c>
      <c r="B25" s="57" t="s">
        <v>35</v>
      </c>
      <c r="C25" s="8">
        <v>3100000</v>
      </c>
      <c r="D25" s="99">
        <v>4213135</v>
      </c>
      <c r="E25" s="27">
        <v>2404196</v>
      </c>
      <c r="F25" s="35">
        <v>325700</v>
      </c>
      <c r="G25" s="100">
        <v>565075</v>
      </c>
      <c r="H25" s="58">
        <f t="shared" si="0"/>
        <v>4.4904820542559986E-3</v>
      </c>
      <c r="I25" s="101">
        <f t="shared" si="1"/>
        <v>682553.27224691177</v>
      </c>
      <c r="J25" s="102" t="s">
        <v>36</v>
      </c>
      <c r="K25" s="10">
        <v>900000</v>
      </c>
      <c r="L25" s="99">
        <v>835450</v>
      </c>
      <c r="M25" s="123">
        <v>628450</v>
      </c>
      <c r="N25" s="124">
        <v>0</v>
      </c>
      <c r="O25" s="125">
        <v>207000</v>
      </c>
      <c r="P25" s="126">
        <v>4</v>
      </c>
      <c r="Q25" s="127">
        <v>4</v>
      </c>
      <c r="R25" s="126">
        <v>330</v>
      </c>
      <c r="S25" s="128">
        <v>232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s="59" customFormat="1" ht="20.100000000000001" customHeight="1" x14ac:dyDescent="0.25">
      <c r="A26" s="56">
        <v>23</v>
      </c>
      <c r="B26" s="57" t="s">
        <v>37</v>
      </c>
      <c r="C26" s="8">
        <v>3200000</v>
      </c>
      <c r="D26" s="99">
        <v>5518777</v>
      </c>
      <c r="E26" s="27">
        <v>1692273</v>
      </c>
      <c r="F26" s="35">
        <v>334846</v>
      </c>
      <c r="G26" s="100">
        <v>1640650</v>
      </c>
      <c r="H26" s="58">
        <f t="shared" si="0"/>
        <v>3.16077455307386E-3</v>
      </c>
      <c r="I26" s="101">
        <f t="shared" si="1"/>
        <v>480437.73206722672</v>
      </c>
      <c r="J26" s="102" t="s">
        <v>36</v>
      </c>
      <c r="K26" s="10">
        <v>700000</v>
      </c>
      <c r="L26" s="99">
        <v>1388396</v>
      </c>
      <c r="M26" s="123">
        <v>420154</v>
      </c>
      <c r="N26" s="124">
        <v>0</v>
      </c>
      <c r="O26" s="125">
        <v>466000</v>
      </c>
      <c r="P26" s="126">
        <v>3</v>
      </c>
      <c r="Q26" s="127">
        <v>2</v>
      </c>
      <c r="R26" s="126">
        <v>300</v>
      </c>
      <c r="S26" s="128">
        <v>190</v>
      </c>
      <c r="T26" s="129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s="59" customFormat="1" ht="20.100000000000001" customHeight="1" x14ac:dyDescent="0.25">
      <c r="A27" s="56">
        <v>24</v>
      </c>
      <c r="B27" s="57" t="s">
        <v>38</v>
      </c>
      <c r="C27" s="8">
        <v>3400000</v>
      </c>
      <c r="D27" s="99">
        <v>4635727</v>
      </c>
      <c r="E27" s="27">
        <v>3606823</v>
      </c>
      <c r="F27" s="35">
        <v>77175</v>
      </c>
      <c r="G27" s="100">
        <v>374700</v>
      </c>
      <c r="H27" s="58">
        <f t="shared" si="0"/>
        <v>6.7367111310299927E-3</v>
      </c>
      <c r="I27" s="101">
        <f t="shared" si="1"/>
        <v>1023980.0919165589</v>
      </c>
      <c r="J27" s="102" t="s">
        <v>36</v>
      </c>
      <c r="K27" s="10">
        <v>1100000</v>
      </c>
      <c r="L27" s="99">
        <v>1168000</v>
      </c>
      <c r="M27" s="123">
        <v>997799</v>
      </c>
      <c r="N27" s="124">
        <v>0</v>
      </c>
      <c r="O27" s="125">
        <v>95000</v>
      </c>
      <c r="P27" s="126">
        <v>3</v>
      </c>
      <c r="Q27" s="127">
        <v>3</v>
      </c>
      <c r="R27" s="126">
        <v>600</v>
      </c>
      <c r="S27" s="128">
        <v>404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s="59" customFormat="1" ht="20.100000000000001" customHeight="1" x14ac:dyDescent="0.25">
      <c r="A28" s="56">
        <v>25</v>
      </c>
      <c r="B28" s="57" t="s">
        <v>39</v>
      </c>
      <c r="C28" s="8">
        <v>2400000</v>
      </c>
      <c r="D28" s="99">
        <v>7184897</v>
      </c>
      <c r="E28" s="27">
        <v>6295254</v>
      </c>
      <c r="F28" s="35">
        <v>0</v>
      </c>
      <c r="G28" s="100">
        <v>707906</v>
      </c>
      <c r="H28" s="58">
        <f t="shared" si="0"/>
        <v>1.1758078423715576E-2</v>
      </c>
      <c r="I28" s="101">
        <f t="shared" si="1"/>
        <v>1787227.9204047676</v>
      </c>
      <c r="J28" s="102" t="s">
        <v>36</v>
      </c>
      <c r="K28" s="10">
        <v>1900000</v>
      </c>
      <c r="L28" s="99">
        <v>2040066</v>
      </c>
      <c r="M28" s="123">
        <v>1633792</v>
      </c>
      <c r="N28" s="124">
        <v>0</v>
      </c>
      <c r="O28" s="125">
        <v>345638</v>
      </c>
      <c r="P28" s="126">
        <v>5</v>
      </c>
      <c r="Q28" s="127">
        <v>4</v>
      </c>
      <c r="R28" s="126">
        <v>450</v>
      </c>
      <c r="S28" s="128">
        <v>434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s="59" customFormat="1" ht="20.100000000000001" customHeight="1" x14ac:dyDescent="0.25">
      <c r="A29" s="56">
        <v>26</v>
      </c>
      <c r="B29" s="57" t="s">
        <v>40</v>
      </c>
      <c r="C29" s="8">
        <v>3100000</v>
      </c>
      <c r="D29" s="99">
        <v>4705851</v>
      </c>
      <c r="E29" s="27">
        <v>1953326</v>
      </c>
      <c r="F29" s="35">
        <v>478280</v>
      </c>
      <c r="G29" s="100">
        <v>813800</v>
      </c>
      <c r="H29" s="58">
        <f t="shared" si="0"/>
        <v>3.6483611773381426E-3</v>
      </c>
      <c r="I29" s="101">
        <f t="shared" si="1"/>
        <v>554550.89895539766</v>
      </c>
      <c r="J29" s="102" t="s">
        <v>36</v>
      </c>
      <c r="K29" s="10">
        <v>800000</v>
      </c>
      <c r="L29" s="99">
        <v>1243248</v>
      </c>
      <c r="M29" s="123">
        <v>520388</v>
      </c>
      <c r="N29" s="124">
        <v>0</v>
      </c>
      <c r="O29" s="125">
        <v>350000</v>
      </c>
      <c r="P29" s="126">
        <v>3</v>
      </c>
      <c r="Q29" s="127">
        <v>3</v>
      </c>
      <c r="R29" s="126">
        <v>350</v>
      </c>
      <c r="S29" s="128">
        <v>220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ht="20.100000000000001" customHeight="1" x14ac:dyDescent="0.25">
      <c r="A30" s="6">
        <v>27</v>
      </c>
      <c r="B30" s="7" t="s">
        <v>41</v>
      </c>
      <c r="C30" s="8">
        <v>2600000</v>
      </c>
      <c r="D30" s="26">
        <v>12849000</v>
      </c>
      <c r="E30" s="27">
        <v>12163000</v>
      </c>
      <c r="F30" s="25">
        <v>0</v>
      </c>
      <c r="G30" s="28">
        <v>686000</v>
      </c>
      <c r="H30" s="58">
        <f t="shared" si="0"/>
        <v>2.2717670783045856E-2</v>
      </c>
      <c r="I30" s="9">
        <f t="shared" si="1"/>
        <v>3453085.9590229699</v>
      </c>
      <c r="J30" s="9"/>
      <c r="K30" s="10">
        <v>3500000</v>
      </c>
      <c r="L30" s="26">
        <v>2917482</v>
      </c>
      <c r="M30" s="29">
        <v>2917482</v>
      </c>
      <c r="N30" s="24">
        <v>0</v>
      </c>
      <c r="O30" s="30">
        <v>0</v>
      </c>
      <c r="P30" s="31">
        <v>2</v>
      </c>
      <c r="Q30" s="32">
        <v>2</v>
      </c>
      <c r="R30" s="31">
        <v>200</v>
      </c>
      <c r="S30" s="21">
        <v>130</v>
      </c>
    </row>
    <row r="31" spans="1:61" ht="20.100000000000001" customHeight="1" x14ac:dyDescent="0.25">
      <c r="A31" s="6">
        <v>28</v>
      </c>
      <c r="B31" s="7" t="s">
        <v>42</v>
      </c>
      <c r="C31" s="8">
        <v>4400000</v>
      </c>
      <c r="D31" s="26">
        <v>14708000</v>
      </c>
      <c r="E31" s="27">
        <v>3591990</v>
      </c>
      <c r="F31" s="25">
        <v>6974010</v>
      </c>
      <c r="G31" s="28">
        <v>1534100</v>
      </c>
      <c r="H31" s="58">
        <f t="shared" si="0"/>
        <v>6.7090065177993E-3</v>
      </c>
      <c r="I31" s="9">
        <f t="shared" si="1"/>
        <v>1019768.9907054936</v>
      </c>
      <c r="J31" s="9"/>
      <c r="K31" s="10">
        <v>1000000</v>
      </c>
      <c r="L31" s="26">
        <v>2562010</v>
      </c>
      <c r="M31" s="29">
        <v>725150</v>
      </c>
      <c r="N31" s="24">
        <v>1092160</v>
      </c>
      <c r="O31" s="30">
        <v>357500</v>
      </c>
      <c r="P31" s="31">
        <v>5</v>
      </c>
      <c r="Q31" s="32">
        <v>3</v>
      </c>
      <c r="R31" s="31">
        <v>135</v>
      </c>
      <c r="S31" s="21">
        <v>78</v>
      </c>
    </row>
    <row r="32" spans="1:61" ht="20.100000000000001" customHeight="1" x14ac:dyDescent="0.25">
      <c r="A32" s="6">
        <v>29</v>
      </c>
      <c r="B32" s="7" t="s">
        <v>43</v>
      </c>
      <c r="C32" s="8">
        <v>0</v>
      </c>
      <c r="D32" s="26">
        <v>11840056</v>
      </c>
      <c r="E32" s="27">
        <v>7883767</v>
      </c>
      <c r="F32" s="25">
        <v>6087</v>
      </c>
      <c r="G32" s="28">
        <v>1241825</v>
      </c>
      <c r="H32" s="58">
        <f t="shared" si="0"/>
        <v>1.4725053295752782E-2</v>
      </c>
      <c r="I32" s="9">
        <f t="shared" si="1"/>
        <v>2238208.1009544227</v>
      </c>
      <c r="J32" s="60" t="s">
        <v>44</v>
      </c>
      <c r="K32" s="10">
        <v>3200000</v>
      </c>
      <c r="L32" s="26">
        <v>3879772</v>
      </c>
      <c r="M32" s="29">
        <v>2296026</v>
      </c>
      <c r="N32" s="24">
        <v>0</v>
      </c>
      <c r="O32" s="30">
        <v>359820</v>
      </c>
      <c r="P32" s="31">
        <v>11</v>
      </c>
      <c r="Q32" s="32">
        <v>10</v>
      </c>
      <c r="R32" s="31">
        <v>520</v>
      </c>
      <c r="S32" s="21">
        <v>350</v>
      </c>
    </row>
    <row r="33" spans="1:19" ht="20.100000000000001" customHeight="1" thickBot="1" x14ac:dyDescent="0.3">
      <c r="A33" s="6">
        <v>30</v>
      </c>
      <c r="B33" s="7" t="s">
        <v>45</v>
      </c>
      <c r="C33" s="61">
        <v>0</v>
      </c>
      <c r="D33" s="67">
        <v>4336847</v>
      </c>
      <c r="E33" s="68">
        <v>2371500</v>
      </c>
      <c r="F33" s="66">
        <v>0</v>
      </c>
      <c r="G33" s="69">
        <v>298756</v>
      </c>
      <c r="H33" s="58">
        <f t="shared" si="0"/>
        <v>4.4294134886124518E-3</v>
      </c>
      <c r="I33" s="62">
        <f>H33*$B$37</f>
        <v>673270.85026909271</v>
      </c>
      <c r="J33" s="63" t="s">
        <v>46</v>
      </c>
      <c r="K33" s="64">
        <v>1200000</v>
      </c>
      <c r="L33" s="67">
        <v>1546609</v>
      </c>
      <c r="M33" s="70">
        <v>852019</v>
      </c>
      <c r="N33" s="65">
        <v>0</v>
      </c>
      <c r="O33" s="71">
        <v>84835</v>
      </c>
      <c r="P33" s="72">
        <v>8</v>
      </c>
      <c r="Q33" s="73">
        <v>8</v>
      </c>
      <c r="R33" s="74">
        <v>148</v>
      </c>
      <c r="S33" s="75">
        <v>106</v>
      </c>
    </row>
    <row r="34" spans="1:19" x14ac:dyDescent="0.25">
      <c r="A34" s="76"/>
      <c r="B34" s="77"/>
      <c r="C34" s="78">
        <f>SUM(C4:C33)</f>
        <v>218700000</v>
      </c>
      <c r="D34" s="78"/>
      <c r="E34" s="78">
        <f>SUM(E4:E33)</f>
        <v>535398198</v>
      </c>
      <c r="F34" s="78"/>
      <c r="G34" s="78"/>
      <c r="H34" s="78">
        <f>SUM(H4:H33)</f>
        <v>1.0000000000000002</v>
      </c>
      <c r="I34" s="78">
        <f>SUM(I4:I33)</f>
        <v>151999999.99999997</v>
      </c>
      <c r="J34" s="78">
        <f>SUM(J4:J33)</f>
        <v>0</v>
      </c>
      <c r="K34" s="78">
        <f>SUM(K4:K33)</f>
        <v>152000000</v>
      </c>
      <c r="L34" s="78"/>
      <c r="M34" s="78"/>
      <c r="N34" s="78"/>
      <c r="O34" s="78"/>
    </row>
    <row r="35" spans="1:19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</row>
    <row r="36" spans="1:19" x14ac:dyDescent="0.25">
      <c r="B36" s="80">
        <v>190000000</v>
      </c>
      <c r="C36" s="81" t="s">
        <v>47</v>
      </c>
      <c r="D36" s="82" t="s">
        <v>48</v>
      </c>
      <c r="E36" s="81"/>
      <c r="F36" s="81"/>
      <c r="G36" s="81"/>
      <c r="H36" s="82"/>
      <c r="I36" s="81"/>
      <c r="J36" s="81"/>
      <c r="K36" s="81"/>
      <c r="L36" s="81"/>
      <c r="M36" s="81"/>
      <c r="N36" s="81"/>
      <c r="O36" s="81"/>
    </row>
    <row r="37" spans="1:19" x14ac:dyDescent="0.25">
      <c r="B37" s="83">
        <v>152000000</v>
      </c>
      <c r="C37" s="84" t="s">
        <v>49</v>
      </c>
      <c r="D37" s="85" t="s">
        <v>50</v>
      </c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</row>
    <row r="38" spans="1:19" x14ac:dyDescent="0.25">
      <c r="B38" s="80">
        <v>38000000</v>
      </c>
      <c r="C38" s="84" t="s">
        <v>51</v>
      </c>
      <c r="D38" s="85" t="s">
        <v>52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</row>
    <row r="39" spans="1:19" ht="15.75" thickBot="1" x14ac:dyDescent="0.3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1:19" x14ac:dyDescent="0.25">
      <c r="B40" s="87" t="s">
        <v>53</v>
      </c>
      <c r="C40" s="88"/>
      <c r="D40" s="88"/>
      <c r="E40" s="88"/>
      <c r="F40" s="88"/>
      <c r="G40" s="88"/>
      <c r="H40" s="88"/>
      <c r="I40" s="88"/>
      <c r="J40" s="88"/>
      <c r="K40" s="89"/>
      <c r="L40" s="79"/>
      <c r="M40" s="79"/>
      <c r="N40" s="79"/>
      <c r="O40" s="79"/>
    </row>
    <row r="41" spans="1:19" x14ac:dyDescent="0.25">
      <c r="B41" s="90" t="s">
        <v>54</v>
      </c>
      <c r="C41" s="79"/>
      <c r="D41" s="79"/>
      <c r="E41" s="79"/>
      <c r="F41" s="79"/>
      <c r="G41" s="79"/>
      <c r="H41" s="79"/>
      <c r="I41" s="79"/>
      <c r="J41" s="79"/>
      <c r="K41" s="91"/>
      <c r="L41" s="79"/>
      <c r="M41" s="79"/>
      <c r="N41" s="79"/>
      <c r="O41" s="79"/>
    </row>
    <row r="42" spans="1:19" x14ac:dyDescent="0.25">
      <c r="B42" s="92" t="s">
        <v>55</v>
      </c>
      <c r="C42" s="79"/>
      <c r="D42" s="79"/>
      <c r="E42" s="79"/>
      <c r="F42" s="79"/>
      <c r="G42" s="79"/>
      <c r="H42" s="79"/>
      <c r="I42" s="79"/>
      <c r="J42" s="79"/>
      <c r="K42" s="91"/>
      <c r="L42" s="79"/>
      <c r="M42" s="79"/>
      <c r="N42" s="79"/>
      <c r="O42" s="79"/>
    </row>
    <row r="43" spans="1:19" ht="15.75" thickBot="1" x14ac:dyDescent="0.3">
      <c r="B43" s="93" t="s">
        <v>58</v>
      </c>
      <c r="C43" s="94"/>
      <c r="D43" s="94"/>
      <c r="E43" s="94"/>
      <c r="F43" s="94"/>
      <c r="G43" s="94"/>
      <c r="H43" s="94"/>
      <c r="I43" s="94"/>
      <c r="J43" s="94"/>
      <c r="K43" s="95"/>
      <c r="L43" s="79"/>
      <c r="M43" s="79"/>
      <c r="N43" s="79"/>
      <c r="O43" s="79"/>
    </row>
    <row r="44" spans="1:19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</row>
    <row r="45" spans="1:19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1:19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9" ht="14.25" customHeight="1" x14ac:dyDescent="0.25"/>
  </sheetData>
  <dataConsolidate/>
  <mergeCells count="12">
    <mergeCell ref="A2:A3"/>
    <mergeCell ref="B2:B3"/>
    <mergeCell ref="C2:C3"/>
    <mergeCell ref="H2:H3"/>
    <mergeCell ref="I2:I3"/>
    <mergeCell ref="L2:O2"/>
    <mergeCell ref="P2:Q2"/>
    <mergeCell ref="R2:S2"/>
    <mergeCell ref="D2:G2"/>
    <mergeCell ref="B1:S1"/>
    <mergeCell ref="J2:J3"/>
    <mergeCell ref="K2:K3"/>
  </mergeCells>
  <pageMargins left="0.70866141732283472" right="0.70866141732283472" top="0.78740157480314965" bottom="0.78740157480314965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divadla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dcterms:created xsi:type="dcterms:W3CDTF">2020-10-02T11:55:19Z</dcterms:created>
  <dcterms:modified xsi:type="dcterms:W3CDTF">2020-10-02T12:23:41Z</dcterms:modified>
</cp:coreProperties>
</file>