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75" windowWidth="19440" windowHeight="11820"/>
  </bookViews>
  <sheets>
    <sheet name="Periodika-zápis_přehled" sheetId="1" r:id="rId1"/>
  </sheets>
  <externalReferences>
    <externalReference r:id="rId2"/>
  </externalReferences>
  <definedNames>
    <definedName name="_xlnm.Print_Area" localSheetId="0">'Periodika-zápis_přehled'!$A$1:$Z$50</definedName>
  </definedNames>
  <calcPr calcId="145621"/>
</workbook>
</file>

<file path=xl/calcChain.xml><?xml version="1.0" encoding="utf-8"?>
<calcChain xmlns="http://schemas.openxmlformats.org/spreadsheetml/2006/main">
  <c r="V26" i="1" l="1"/>
  <c r="N26" i="1"/>
  <c r="H26" i="1"/>
  <c r="T25" i="1"/>
  <c r="S25" i="1"/>
  <c r="R25" i="1"/>
  <c r="Q25" i="1"/>
  <c r="M25" i="1"/>
  <c r="T24" i="1"/>
  <c r="S24" i="1"/>
  <c r="R24" i="1"/>
  <c r="Q24" i="1"/>
  <c r="M24" i="1"/>
  <c r="T23" i="1"/>
  <c r="S23" i="1"/>
  <c r="R23" i="1"/>
  <c r="Q23" i="1"/>
  <c r="M23" i="1"/>
  <c r="T22" i="1"/>
  <c r="S22" i="1"/>
  <c r="R22" i="1"/>
  <c r="Q22" i="1"/>
  <c r="M22" i="1"/>
  <c r="T21" i="1"/>
  <c r="S21" i="1"/>
  <c r="R21" i="1"/>
  <c r="Q21" i="1"/>
  <c r="M21" i="1"/>
  <c r="T20" i="1"/>
  <c r="S20" i="1"/>
  <c r="R20" i="1"/>
  <c r="Q20" i="1"/>
  <c r="M20" i="1"/>
  <c r="T19" i="1"/>
  <c r="S19" i="1"/>
  <c r="R19" i="1"/>
  <c r="Q19" i="1"/>
  <c r="M19" i="1"/>
  <c r="T18" i="1"/>
  <c r="S18" i="1"/>
  <c r="R18" i="1"/>
  <c r="Q18" i="1"/>
  <c r="M18" i="1"/>
  <c r="T17" i="1"/>
  <c r="S17" i="1"/>
  <c r="R17" i="1"/>
  <c r="Q17" i="1"/>
  <c r="M17" i="1"/>
  <c r="T16" i="1"/>
  <c r="S16" i="1"/>
  <c r="R16" i="1"/>
  <c r="Q16" i="1"/>
  <c r="M16" i="1"/>
  <c r="T15" i="1"/>
  <c r="S15" i="1"/>
  <c r="R15" i="1"/>
  <c r="Q15" i="1"/>
  <c r="M15" i="1"/>
  <c r="T14" i="1"/>
  <c r="S14" i="1"/>
  <c r="R14" i="1"/>
  <c r="Q14" i="1"/>
  <c r="M14" i="1"/>
  <c r="T13" i="1"/>
  <c r="S13" i="1"/>
  <c r="R13" i="1"/>
  <c r="Q13" i="1"/>
  <c r="M13" i="1"/>
  <c r="T12" i="1"/>
  <c r="S12" i="1"/>
  <c r="R12" i="1"/>
  <c r="Q12" i="1"/>
  <c r="M12" i="1"/>
  <c r="T11" i="1"/>
  <c r="S11" i="1"/>
  <c r="R11" i="1"/>
  <c r="Q11" i="1"/>
  <c r="M11" i="1"/>
  <c r="T10" i="1"/>
  <c r="S10" i="1"/>
  <c r="R10" i="1"/>
  <c r="Q10" i="1"/>
  <c r="M10" i="1"/>
  <c r="T9" i="1"/>
  <c r="S9" i="1"/>
  <c r="R9" i="1"/>
  <c r="Q9" i="1"/>
  <c r="M9" i="1"/>
  <c r="T8" i="1"/>
  <c r="S8" i="1"/>
  <c r="R8" i="1"/>
  <c r="Q8" i="1"/>
  <c r="M8" i="1"/>
  <c r="T6" i="1"/>
  <c r="S6" i="1"/>
  <c r="R6" i="1"/>
  <c r="Q6" i="1"/>
  <c r="M6" i="1"/>
  <c r="T5" i="1"/>
  <c r="S5" i="1"/>
  <c r="R5" i="1"/>
  <c r="Q5" i="1"/>
  <c r="M5" i="1"/>
  <c r="T4" i="1"/>
  <c r="S4" i="1"/>
  <c r="R4" i="1"/>
  <c r="Q4" i="1"/>
  <c r="M4" i="1"/>
  <c r="U5" i="1" l="1"/>
  <c r="U14" i="1"/>
  <c r="U20" i="1"/>
  <c r="U15" i="1"/>
  <c r="U16" i="1"/>
  <c r="U24" i="1"/>
  <c r="U4" i="1"/>
  <c r="U8" i="1"/>
  <c r="U12" i="1"/>
  <c r="U13" i="1"/>
  <c r="U21" i="1"/>
  <c r="U25" i="1"/>
  <c r="U10" i="1"/>
  <c r="U11" i="1"/>
  <c r="U17" i="1"/>
  <c r="U18" i="1"/>
  <c r="U9" i="1"/>
  <c r="U6" i="1"/>
  <c r="U19" i="1"/>
  <c r="U22" i="1"/>
  <c r="U23" i="1"/>
</calcChain>
</file>

<file path=xl/sharedStrings.xml><?xml version="1.0" encoding="utf-8"?>
<sst xmlns="http://schemas.openxmlformats.org/spreadsheetml/2006/main" count="124" uniqueCount="81">
  <si>
    <t>Komise oceňuje především tradici časopisu, vedle toho pozitivně hodnotí i evoluční proměnu posledních let, kdy časopis vede nový šéfredaktor. Tradiční literární čtrnáctideník, který má na české kulturní scéně své jasné místo. Je sice do velké míry konzervativní, s mírnými přesahy do sfér celospolečenského zájmu v rámci spíše levicové orientace nebo práv menšin, ale v celku lze snad mluvit i o jisté neaktuálnosti. To se týče i trochu strnulé grafické úpravy; komise přitom v této konzervativnosti nutně nevidí negativum, přesto lze sledovat i – opět jen poněkud opatrné – hledění do budoucna a snahu o další vývoj a rozšiřování aktivit: cena Tvárnice, plánovaná příloha Literatura pro děti a mládež. Časopis se dlouhodobě orientuje na akademickou a tvůrčí obec, ale je přístupný i "běžné" čtenářské veřejnosti s hlubším zájmem o literaturu; komise by přesto uvítala větší otevřenost a přístupnost; taktéž by uvítala zvýšení prodejnosti.</t>
  </si>
  <si>
    <t xml:space="preserve">Komise hodnotí blog revue Prostor stejně vysoko jako tištěnou Prostor_revue. I v tomto případě oceňuje profesionalitu, svěžest a lákavost v obsahu i formě. Ještě více než u časopisu hodnotí orientaci do budoucnosti: zpracování webu považuje za odvážné, ale velmi aktuální. Dle komise jde Prostor na svém webu správným směrem (především ve vysokém podílu audiovizuálního obsahu). Zda takovéto podání uspěje u čtenářů však ukáže až čas. Zdravá skepse je namístě, ale pro komisi jde jednoznačně v současné chvíli o nejprogresivnější posuzovaný projekt. Kladně hodnotí i propojení časopisu, blogu a propagace v rámci sociálních sítí, na kterých redakce Prostor_revue zřídila účty. </t>
  </si>
  <si>
    <t xml:space="preserve">Časopis svým obsahem plně odpovídá vymezení daného dotačního okruhu. Jde o prestižní periodikum, přinášející kvalitní a nezřídka i exkluzivní obsah. Má stabilně vysokou odbornou i publicistickou úroveň. Komise ocenila vyčlenění výrazného prostoru recenzím soudobé knižní produkce, původní beletristické tvorbě a prezentaci osobností současné literatury, včetně autorů nejmladší generace, stejně jako snahu o typografickou inovaci časopisu. Je chvályhodné, že vydavatel je schopen zajistit vícezdrojové financování, náklady na vydávání periodika jsou z významné části pokryty jeho prodejem, má nízkou remitendu. Přesto komise zvažovala i nedostatečné zdůvodní nárůstu požadovaných prostředků v žádosti.   </t>
  </si>
  <si>
    <t>Měsíčník pro světovou literaturu PLAV patří dlouhodobě mezi vysoce oceňovaná periodika pro svou obsahovou pestrost, kvalitní kolektiv autorů a redaktorů, i pro ekonomickou vyváženost v hospodaření s dotací. Obsahově je tento časopis jako jediný výhradně, a přitom do hloubky, zaměřen na světovou literaturu z nejrůznějších pohledů. V obsahu se střídají čísla regionální a obecněji tematická (fenomén alkoholu, železnice, mateřství, adaptace středověkých mýtů, migrace), případně čísla kombinující více principů. Časopis je vyhledávaným zdrojem informací jak pro odborníky, tak i pro širokou veřejnost se zájmem o překladovou literaturu. Komise oceňuje obsahový záběr periodika, nevyhýbající se malým literaturám, které dokáže velmi zajímavě svým čtenářům přiblížit. Využití státní dotace je hospodárné, remitenda velmi nízká.</t>
  </si>
  <si>
    <t>Po změně autorského okruhu (část z nich přešla v červnu 2017 na internetový časopis pro kritiku i-kanon.cz) se E*forum věnuje zejména starší literatuře a česko-německým literárním a kulturním vztahům. Podle komise E*forum pomáhá průběžně informovat o jinak opomíjených otázkách v české literární historii. Publikované texty jsou v mnohém tradiční, ale často vyhraněné, výrazně kritické.</t>
  </si>
  <si>
    <t>Literárně-kulturní 
časopis H_aluze</t>
  </si>
  <si>
    <t xml:space="preserve">Literárně kulturní časopis H_aluze se profiluje jako periodikum s důrazem na literaturu; v r. 2017 oslavil časopis desáté výročí svého založení. Svou kvalitou a geografickým dosahem jde o regionální tiskovinu. Pozitivní je snaha redaktorů/vydavatelů o přesah k dalším formám prezentace literatury (čtení, festival Antropotyjátr, soutěž, účast na veletrzích ad.), podstatná je i příloha každého čísla, tvořená vždy původní sbírkou básní. I přes nápaditou grafickou podobu časopisu a jeho koncepci se  komise domnívá, že právě obsahová koncepce není naplněna zejména v literární složce. Důraz na formu, tedy na redakční ambice, aby  "každé číslo bylo svým způsobem svébytným uměleckým artefaktem", ubírá na obsahové plnohodnotnosti literárního či literárně kulturního časopisu, která přísluší zde dotovaným periodikům. Internetové stránky časopisu jsou dlouhodobě (aktuálně konec ledna 2018) nefunkční, patrně z důvodu přípravy jejich nové podoby. Přes snahu vydavatele zůstává počet předplatitelů velmi nízky (8, sic!) a při nízkém nákladu dosahuje remitenda relativně vysokých 56 %. </t>
  </si>
  <si>
    <t>Protimluv je ambiciózní, dynamicky působící revue, zaměřená na  moravsko-slezské literární prostředí, ale přesahující do středoevropských literatur (zejména polské a slovenské). Polsko je v tomto případě tradiční sférou publikačního zájmu, revue se dále věnuje i maďarské literatuře a poměrně objevně i slovinské a italské z těch částí někdejší rakousko-uherské monarchie, které k ní příslušely. Podporuje kulturní identitu Ostravska a zesiluje hlas tamních univerzit. Přináší reflexi aktuálního literární dění, váže na sebe organizaci literárních akcí.  Revue je dělána na dobré úrovni obsahové i grafické. Pro poznání literatury v této oblasti regionu je hodnocen projekt spolku Protimluv jako velmi přínosný.</t>
  </si>
  <si>
    <t>Revolver Revue je zavedená značka, od níž čtenářská obec čeká texty, spojující literaturu s kulturou výtvarnou, hudební a případně též divadelní. Redakční práce tradičně vyniká pečlivostí a snahou znovuobjevovat pro čtenáře nová, pozapomenutá území literatury. Rozsah a čtvrtletní periodicita revue umožňují širší kritický záběr, přesahující spotřební recenzentskou službu. Revolver Revue důsledně zaměřuje svůj hledáček mimo kulturní  mainstream. Cenné jsou i rozhovory s uměleckými osobnostmi, které zprostředkovávají propojení uměleckých disciplín navzájem. Revue je neodmyslitelnou složkou domácí literární scény (na niž se také převážně zaměřuje), uvedla do veřejného povědomí některé autory a důkladností svých statí je i cenným materiálem pro studium literatury. Komise vyzdvihla především umělecký a odborný přínos periodika, jako celek dosahuje literární časopis vysokého standardu. Časopis je zaměřen na hlubší poznávání umění, především literatury, a přitahuje rovněž zájemce o vybrané společenské otázky. Podoba revue je dlouhodobě standardní, okruh čtenářů stabilní. Podporu si mimo veškerou pochybnost zaslouží.</t>
  </si>
  <si>
    <t>V prvním kole obdržel Analogon hodnocení 63 procent s tím, že téměř všechna hlediska byla ponížena. Největším problémem časopisu je jeho ustrnutí ideové, propagační i typografické. Nejedná se přitom o to, že je platformou surrealismu, právě naopak už tento samotný fakt je třeba ocenit, neboť časopis udržuje a prodlužuje více než osmdesátiletou tradici tohoto avantgardního směru v naší literatuře. Na druhou stranu však časopis redakčně podléhá téměř neměnnému složení, které již jaksi ze své podstaty nemá důvod ve vedení časopisu praničeho měnit. V žádosti je sice uveden náklad 550 kusů (z toho 100 abonentů, při periodicitě tří čísel ročně), avšak otázkou je, kdo jsou jeho skuteční čtenáři s výjimkou skalních surrealistů. Přestože časopis proklamuje jako svoji prestižní oblast psychoanalýzu a publikuje víceméně populární články v tomto oboru, nedomníváme se, že by jej sledovali, četli a citovali odborníci na psychiatrii.</t>
  </si>
  <si>
    <t>Dvouměsíčník, jehož zaměření částečně předurčuje i název vydavatelství: Centrum pro studium demokracie a kultury. Výjimečnost časopisu, který navazuje na kdysi velmi oceňovaný časopis Proglas, je v obsahovém směřování; reflektuje ve svých statích méně frekventovaná témata ve spojení literatury, politiky a společnosti. Zdůraznit je třeba i pravidelně zveřejňované překlady významných zahraničních textů. K zamyšlení tvůrcům časopisu se nabízí, zda seznam většinou stále stejných autorů by neměl být postupně inovován. I přes tuto výhradu je požadavek na dotace pro tento výjimečný časopis oprávněný.</t>
  </si>
  <si>
    <t>Kulturně-literární revue Pandora je časopis zaměřený na vícero uměleckých disciplín (mj. fotografie, hudba) a na širší kulturně-společenskou diskusi, čímž se tak trochu ocitá mimo hlavní proud literární, především publicisticko-kritické, scény. Představuje zajímavý zdroj původních textů s originální obrazovou složkou, což činí tento časopis přitažlivým, avšak komise jej neshledala po stránce literární až tolik přínosným. To, že Pandora klade důraz na grafický design, z ní činí časopis takřka luxusní; obsah však nenaplňuje očekávání takového periodika, jemuž je poskytována dotace především na literární obsah. Míra exkluzivity s sebou nese i výrazný nepoměr vysokých nákladů a nepatrných zisků i při celkem velmi slušné prodejnosti. Na druhou stranu jedná se o kvalitně připravené a přínosné periodikum s tradicí, pro jehož redakci jistě není lehké udržet časopis při životě. Komise oceňuje snahu Pandory o propagaci na festivalech, doporučuje „zlepšit“ ekonomické ukazatele, internetovou prezentaci (web není příliš uživatelsky vstřícný a přehledný, není aktualizován) a jistou uzavřenost vůči nejširší kulturní čtenářské obci, jíž by se měla Pandora snažit usilovněji oslovit.</t>
  </si>
  <si>
    <t>U revue Babylon je vedle literární složky bohatěji a rozsáhleji zastoupena složka společensko-politická s vcelku jednostranným ideovým náhledem. Významnou část obsahu periodika tvoří také recenze a publicistka z dalších uměleckých oborů. Literární komise shledává rezervy v absenci literární složky a v naplňování uměleckého či odborného přínosu časopisu; úroveň žurnalistiky a publicistiky bývá kolísavá. Problém spatřuje komise v také v úzce zaměřeném čtenářském okruhu, kdy není příliš počítáno s budoucím rozvojem/směřováním koncepce revue.</t>
  </si>
  <si>
    <t>Výše požadované dotaze ani celkové náklady dle názoru komise neodpovídají záměru projektu. Komise upřednostňuje celkovou podporu festivalu (vč. jeho webové prezentace a dokumentace). V případě projektu MAČ365 se nejedná se tvorbu unikátních, tj. nových obsahů pro internetové periodikum, nýbrž o recyklaci existujících obsahů. Komise nedoporučuje podporu obsahové duplicity a upřednostnila projekty s vyšším procentuálním ohodnocením.</t>
  </si>
  <si>
    <t>NÁZEV PERIODIKA</t>
  </si>
  <si>
    <t xml:space="preserve">                        HODNOCENÍ PROJEKTŮ</t>
  </si>
  <si>
    <t>NÁVRH 
DOTACE</t>
  </si>
  <si>
    <t>SLOVNÍ HODNOCENÍ PROJEKTŮ</t>
  </si>
  <si>
    <t>Název periodika</t>
  </si>
  <si>
    <t>Perio
dicita</t>
  </si>
  <si>
    <t>Náklad/
1 číslo</t>
  </si>
  <si>
    <t>Mzdy 
hrazené
z dotace</t>
  </si>
  <si>
    <t>Nepř. nákl.
hrazené
z dotace</t>
  </si>
  <si>
    <t>Celkové
nákl.
na projekt</t>
  </si>
  <si>
    <t>Výrobní
cena orient.
1 čísla</t>
  </si>
  <si>
    <t>Příjmy
z prodeje
časopisu</t>
  </si>
  <si>
    <t>Příjmy
celkem</t>
  </si>
  <si>
    <t>Předpokl.
ztráta</t>
  </si>
  <si>
    <t>%
požadavek 
dotace
z celk. nákl.</t>
  </si>
  <si>
    <t>Dotace
požadavek</t>
  </si>
  <si>
    <t>Tradice
koncept 
rozvoje
15 %</t>
  </si>
  <si>
    <t>Úroveň
propagace
a prezent.
10 %</t>
  </si>
  <si>
    <t>Obsah.
a formální
zpracování
5 %</t>
  </si>
  <si>
    <t>CELKEM</t>
  </si>
  <si>
    <t xml:space="preserve">Návrh 
dotace </t>
  </si>
  <si>
    <t xml:space="preserve">Prostor_revue </t>
  </si>
  <si>
    <t>iLiteratura.cz</t>
  </si>
  <si>
    <t>int.</t>
  </si>
  <si>
    <t>xxx</t>
  </si>
  <si>
    <t>A2 kulturní
 čtrnáctideník</t>
  </si>
  <si>
    <t>RAKETA</t>
  </si>
  <si>
    <t>TVAR. 
Obtýdeník živé literatury</t>
  </si>
  <si>
    <t>Blog revue Prostor</t>
  </si>
  <si>
    <t>HOST</t>
  </si>
  <si>
    <t>PLAV – měsíčník 
pro světovou literaturu</t>
  </si>
  <si>
    <t>E*forum</t>
  </si>
  <si>
    <t>H7O - vzorec pro literaturu, 
Lit. portál časopisu HOST</t>
  </si>
  <si>
    <t>Internetový portál H7O je zaměřen především na současnou českou a světovou literaturu, literární kritiku a publicistiku a na aktuální dění v literatuře. Je denně aktualizován. Navrhovaná dotace připadá komisi vzhledem k počtu obsahů adekvátní, uvítala by jasnou redakční strukturu prezentovanou na internetových stránkách.</t>
  </si>
  <si>
    <t>Listy</t>
  </si>
  <si>
    <t>X</t>
  </si>
  <si>
    <t>Listy patří - v pravém smyslu toho slova - k tradičním literárním časopisům; tvůrci ovšem neprofitují „pouze“ ze slavné minulosti, ale rozvíjejí žánrově pestré zaměření: esejistiku, úvahy, studie a každoročně rozšiřují obsahový záběr (nově např. rubrika „ Básníci a vykladači“). Přínos pro současné literární a kulturní dění je nezpochybnitelný, formální požadavky jsou splněny a uvážlivé nakládaní se svěřenými prostředky dokladují doloženými zprávami.</t>
  </si>
  <si>
    <t>Protimluv</t>
  </si>
  <si>
    <t xml:space="preserve">Revolver Revue </t>
  </si>
  <si>
    <t>ANALOGON</t>
  </si>
  <si>
    <t>x</t>
  </si>
  <si>
    <t>Kontexty</t>
  </si>
  <si>
    <t xml:space="preserve">Pandora
Kulturně-literární revue </t>
  </si>
  <si>
    <t>Babylon</t>
  </si>
  <si>
    <t xml:space="preserve">MAČ365      </t>
  </si>
  <si>
    <t>Literární noviny</t>
  </si>
  <si>
    <t>Přínos pro obor hodnotí komise jako nízký, projekt Literárních novin pracuje s literaturou nekoncepčně a upřednostňuje ve většině obsahů mimoliterární témata. Komise kvituje úroveň přílohy Biblio, ovšem dotační podmínky MK ČR neumožňují podporu zaměřenou na přílohy. Komise upřednostnila projekty s vyšším procentuálním ohodnocením.</t>
  </si>
  <si>
    <t>Babylonrevue.cz</t>
  </si>
  <si>
    <r>
      <rPr>
        <b/>
        <sz val="10"/>
        <color indexed="8"/>
        <rFont val="Calibri"/>
        <family val="2"/>
        <charset val="238"/>
      </rPr>
      <t>Hodnocení žádostí</t>
    </r>
    <r>
      <rPr>
        <sz val="10"/>
        <color theme="1"/>
        <rFont val="Calibri"/>
        <family val="2"/>
        <charset val="238"/>
      </rPr>
      <t xml:space="preserve">
 2. Předložené žádosti zařazené do výběrového dotačního řízení posoudí a ohodnotí 
(formou bodování a slovního zhodnocení) odborná komise podle následujících kritérií:
</t>
    </r>
    <r>
      <rPr>
        <b/>
        <sz val="10"/>
        <rFont val="Calibri"/>
        <family val="2"/>
        <charset val="238"/>
      </rPr>
      <t>Periodika:</t>
    </r>
    <r>
      <rPr>
        <b/>
        <sz val="10"/>
        <color indexed="8"/>
        <rFont val="Calibri"/>
        <family val="2"/>
        <charset val="238"/>
      </rPr>
      <t xml:space="preserve">
</t>
    </r>
    <r>
      <rPr>
        <b/>
        <sz val="10"/>
        <rFont val="Calibri"/>
        <family val="2"/>
        <charset val="238"/>
      </rPr>
      <t>1.   přínos pro obor (umělecká či odborná úroveň periodika</t>
    </r>
    <r>
      <rPr>
        <sz val="10"/>
        <color theme="1"/>
        <rFont val="Calibri"/>
        <family val="2"/>
        <charset val="238"/>
      </rPr>
      <t xml:space="preserve">, profesionalita žurnalistiky a publicistiky,
  celospolečenský význam, význam pro rozvoj umělecké různorodosti, kreativita a inovace, 
  snaha oslovit nové cílové skupiny, naplnění daného dotačního okruhu (literární a literárně kulturní   
  publicistika), struktura periodika, u internetových časopisů aktualizace webových stránek,
  přívětivost uživatelského prostředí apod.      </t>
    </r>
    <r>
      <rPr>
        <b/>
        <sz val="10"/>
        <color indexed="8"/>
        <rFont val="Calibri"/>
        <family val="2"/>
        <charset val="238"/>
      </rPr>
      <t xml:space="preserve"> </t>
    </r>
    <r>
      <rPr>
        <b/>
        <sz val="10"/>
        <rFont val="Calibri"/>
        <family val="2"/>
        <charset val="238"/>
      </rPr>
      <t>50 %</t>
    </r>
    <r>
      <rPr>
        <sz val="10"/>
        <color theme="1"/>
        <rFont val="Calibri"/>
        <family val="2"/>
        <charset val="238"/>
      </rPr>
      <t xml:space="preserve">
</t>
    </r>
    <r>
      <rPr>
        <b/>
        <sz val="10"/>
        <rFont val="Calibri"/>
        <family val="2"/>
        <charset val="238"/>
      </rPr>
      <t>2.   tradice, jasný koncept rozvoje, nadregionální dosah a význam   15 %</t>
    </r>
    <r>
      <rPr>
        <b/>
        <sz val="10"/>
        <color indexed="8"/>
        <rFont val="Calibri"/>
        <family val="2"/>
        <charset val="238"/>
      </rPr>
      <t xml:space="preserve">
</t>
    </r>
    <r>
      <rPr>
        <b/>
        <sz val="10"/>
        <rFont val="Calibri"/>
        <family val="2"/>
        <charset val="238"/>
      </rPr>
      <t>3.   úroveň propagace a webové prezentace, dostupnost periodika, ohlas  10 %</t>
    </r>
    <r>
      <rPr>
        <sz val="10"/>
        <color theme="1"/>
        <rFont val="Calibri"/>
        <family val="2"/>
        <charset val="238"/>
      </rPr>
      <t xml:space="preserve">
</t>
    </r>
    <r>
      <rPr>
        <b/>
        <sz val="10"/>
        <rFont val="Calibri"/>
        <family val="2"/>
        <charset val="238"/>
      </rPr>
      <t xml:space="preserve">4.   obsahové a formální zpracování projektu        5 % </t>
    </r>
    <r>
      <rPr>
        <b/>
        <sz val="10"/>
        <color indexed="8"/>
        <rFont val="Calibri"/>
        <family val="2"/>
        <charset val="238"/>
      </rPr>
      <t xml:space="preserve">
</t>
    </r>
    <r>
      <rPr>
        <b/>
        <sz val="10"/>
        <rFont val="Calibri"/>
        <family val="2"/>
        <charset val="238"/>
      </rPr>
      <t>5.   ekonomické ukazatele:        20 %</t>
    </r>
    <r>
      <rPr>
        <sz val="10"/>
        <color theme="1"/>
        <rFont val="Calibri"/>
        <family val="2"/>
        <charset val="238"/>
      </rPr>
      <t xml:space="preserve">
- reálnost a přiměřenost celkových nákladů 
- prodejnost periodika, poměr výše nákladu a prodeje (remitenda), cenová 
politika vydavatele
- zajištění vícezdrojového financování (veřejné rozpočty, soukromé zdroje)             
- účelnost a oprávněnost použití dotace MK v předchozím období,                
dodržování dotačních ukazatelů a vydavatelských parametrů                   
</t>
    </r>
    <r>
      <rPr>
        <b/>
        <sz val="10"/>
        <rFont val="Calibri"/>
        <family val="2"/>
        <charset val="238"/>
      </rPr>
      <t xml:space="preserve">Celkem                      100 % </t>
    </r>
    <r>
      <rPr>
        <sz val="10"/>
        <color theme="1"/>
        <rFont val="Calibri"/>
        <family val="2"/>
        <charset val="238"/>
      </rPr>
      <t xml:space="preserve">
</t>
    </r>
  </si>
  <si>
    <t>VYŘAZENÉ PROJEKTY</t>
  </si>
  <si>
    <t>Weles</t>
  </si>
  <si>
    <t>Literárně-kulturní časopis
 H_aluze</t>
  </si>
  <si>
    <t>Pro komisi jasný důkaz, že časopis o literatuře (a obecně o kultuře a společenském dění, protože jedno od druhého nelze odlišit) je možno dělat nejen profesionálně, ale i svěže, lákavě v obsahu i formě. Komise u revue, která vychází dvakrát ročně, oceňuje především její záběr (tématická čísla věnující se nejrůznějším společenským a kulturním otázkám/fenoménům), dále jinde nevídanou názorovou otevřenost. Prostor_revue není v nejmenším uzavřena stálým okruhem autorů a nejbližších spolupracovníků, což dle mínění komise časopis činí výjimečným a dodává mu na kvalitě. Celkově komise uzavírá s tím, že časopis prošel v posledních letech velmi pozitivní koncepční a vizuální proměnou. Podařilo se udržet specifičnost revue na pomezí knižní publikace a časopisu, došlo k taktéž výše zmíněnému otevření autorskému. Časopis hledí spíše do budoucnosti. Grafická úprava je uměleckou hodnotou sama o sobě. Komise shledala, že všechna hodnotící kritéria jsou v případě této revue naplněna a doporučuje poskytnout plnou požadovanou podporu.</t>
  </si>
  <si>
    <t>Neziskový internetový časopis, poskytující obšírné informace o české a světové literatuře. Zaměřuje se na kritiku původních i překladových literárních děl, komentuje též díla světové literatury česky dosud nevydaná. Komise oceňuje vysokou úroveň internetového časopisu s velmi kvalitní literárněkritckou složkou; oceňuje i obšírný informační servis včetně každodenní aktualizace informací. Velkým plusem iLiteratury je její důraz na aktuálnost, slouží jako spolehlivý zdroj informací o knižní produkci, ať původní, tak překladové. ILiteratura je velmi populární i mezi zahraničními bohemisty, pro které je aktuálním a komfortním zdrojem informací především o novinkách české literatury. Podoba webových stránek však pomalu přestává odpovídat současným standardům a žádala by vizuální aktualizaci.</t>
  </si>
  <si>
    <t>V prvním kole časopis obdržel téměř stoprocentní hodnocení s tím, že byla o deset procent ponížena kolonka přínos pro obor, a to z toho důvodu, že jeho zaměření není primárně literární, ale obecně kulturní a umělecké a rovněž čím dál více politické. Časopis si za nepříliš dlouhou dobu (vychází od roku 2005) vydobyl poměrně silné místo mezi kulturně-uměleckými periodiky a konkuruje tradičnějšímu Hostu či Tvaru. Jako jeden z mála časopisů vychází každé dva týdny včetně prázdnin a čím dál více se profiluje jako časopis levicový, obhajující angažovanost literatury a umění obecně. Tato nezaměnitelnost a jasná pozice v politickém spektru může být čtenáři chápána jako pozitivum, avšak zároveň jako jeho nevýhoda. Přestože časopis vychází v novinovém formátu, má velmi slušnou typografickou úpravu a v médiích se prezentuje v adekvátní míře: výrazně; nikoliv však podbízivě.</t>
  </si>
  <si>
    <t xml:space="preserve">V ekonomických ukazatelích rozpočet časopisu odpovídá úrovni a náročnosti na výrobu, požadovaná částka je adekvátní. Přínos pro obor: jedinečnost časopisu je v jeho důsledném sledování úrovně jak textů, tak grafickému zpracování. Je zaměřen především na věkovou skupinu 5 až 10 let, může tedy tímto směrem ovlivnit jak dětského čtenáře, tak směrovat rodiče ke kvalitní literatuře. To vše vhodnou zábavnou formou. Pozitivní je i to, že nezařazuje žádnou reklamu. Spolupracuje s renomovanými i mladými autory a ilustrátory. Tradice, koncept rozvoje: o dotaci žádají poprvé, ale časopis vychází několik let, potvrdil svůj význam na trhu s dětskými časopisy. Úroveň propagace a prezentace je vysoká, možná by mohl být časopis více prezentován v rámci PR aktivit.
</t>
  </si>
  <si>
    <t>Internetová podoba revue Babylon slouží převážně pro digitální zveřejňování článků již publikovaných v tištěné verzi. Z tohoto důvodu působí internetový portál nadbytečně a nepřináší mnoho impulzů, které by splňovaly kritéria pro udělení dotace. Hodnocená kritéria byla splněna, ale na výrazně nízké úrovni. Portál postrádá systematičtější práci s aktuálními tématy a pokud se tak děje, jedná se většinou o politické komentáře, nikoliv o texty, které by přispívaly k debatě o kulturních tématech. Z tohoto důvodu komise nevidí důvod, proč projekt finančně podpořit.</t>
  </si>
  <si>
    <t>VYDAVATELSKÉ PARAMETRY, 
PRODEJ 
A EKONOMICKÉ UKAZATELE</t>
  </si>
  <si>
    <t>Přínos
pro
 obor
50 %</t>
  </si>
  <si>
    <t>EKONOM.
UKAZA
TELE
20 %</t>
  </si>
  <si>
    <t>Remit 
%</t>
  </si>
  <si>
    <t>A2 kulturní 
čtrnáctideník</t>
  </si>
  <si>
    <t>TVAR. 
Obtýdeník 
živé literatury</t>
  </si>
  <si>
    <t>PLAV – měsíčník 
pro světovou 
literaturu</t>
  </si>
  <si>
    <t>H7O - vzorec pro literaturu, 
lit. portál 
časopisu HOST</t>
  </si>
  <si>
    <t xml:space="preserve">Pandora
Kulturně-
literární revue </t>
  </si>
  <si>
    <t>POŽADAVEK 
DOTACE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</si>
</sst>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3" x14ac:knownFonts="1">
    <font>
      <sz val="10"/>
      <color theme="1"/>
      <name val="Calibri"/>
      <family val="2"/>
      <charset val="238"/>
    </font>
    <font>
      <sz val="10"/>
      <color indexed="10"/>
      <name val="Calibri"/>
      <family val="2"/>
      <charset val="238"/>
    </font>
    <font>
      <b/>
      <sz val="10"/>
      <color indexed="8"/>
      <name val="Calibri"/>
      <family val="2"/>
      <charset val="238"/>
    </font>
    <font>
      <b/>
      <sz val="11"/>
      <color indexed="8"/>
      <name val="Calibri"/>
      <family val="2"/>
      <charset val="238"/>
    </font>
    <font>
      <sz val="11"/>
      <color indexed="8"/>
      <name val="Calibri"/>
      <family val="2"/>
      <charset val="238"/>
    </font>
    <font>
      <b/>
      <sz val="11"/>
      <name val="Calibri"/>
      <family val="2"/>
      <charset val="238"/>
    </font>
    <font>
      <b/>
      <sz val="10"/>
      <color indexed="10"/>
      <name val="Calibri"/>
      <family val="2"/>
      <charset val="238"/>
    </font>
    <font>
      <b/>
      <sz val="10"/>
      <name val="Calibri"/>
      <family val="2"/>
      <charset val="238"/>
    </font>
    <font>
      <sz val="8"/>
      <name val="Calibri"/>
      <family val="2"/>
      <charset val="238"/>
    </font>
    <font>
      <sz val="11"/>
      <color theme="1"/>
      <name val="Calibri"/>
      <family val="2"/>
      <charset val="238"/>
      <scheme val="minor"/>
    </font>
    <font>
      <sz val="10"/>
      <color theme="1"/>
      <name val="Calibri"/>
      <family val="2"/>
      <charset val="238"/>
    </font>
    <font>
      <sz val="9"/>
      <color theme="1"/>
      <name val="Calibri"/>
      <family val="2"/>
      <charset val="238"/>
    </font>
    <font>
      <sz val="9"/>
      <color indexed="8"/>
      <name val="Calibri"/>
      <family val="2"/>
      <charset val="238"/>
    </font>
  </fonts>
  <fills count="8">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2" tint="-0.249977111117893"/>
        <bgColor indexed="64"/>
      </patternFill>
    </fill>
    <fill>
      <patternFill patternType="solid">
        <fgColor rgb="FFFFFFCC"/>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right/>
      <top style="thin">
        <color indexed="64"/>
      </top>
      <bottom/>
      <diagonal/>
    </border>
    <border>
      <left style="medium">
        <color indexed="64"/>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top/>
      <bottom style="medium">
        <color indexed="64"/>
      </bottom>
      <diagonal/>
    </border>
  </borders>
  <cellStyleXfs count="279">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cellStyleXfs>
  <cellXfs count="183">
    <xf numFmtId="0" fontId="0" fillId="0" borderId="0" xfId="0"/>
    <xf numFmtId="0" fontId="3" fillId="0" borderId="0" xfId="0" applyFont="1" applyAlignment="1">
      <alignment vertical="center"/>
    </xf>
    <xf numFmtId="0" fontId="3" fillId="3" borderId="2" xfId="0" applyFont="1" applyFill="1" applyBorder="1" applyAlignment="1">
      <alignment horizontal="center" vertical="center"/>
    </xf>
    <xf numFmtId="3" fontId="2" fillId="3" borderId="3" xfId="0" applyNumberFormat="1"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3" fontId="2" fillId="3" borderId="5" xfId="0" applyNumberFormat="1" applyFont="1" applyFill="1" applyBorder="1" applyAlignment="1">
      <alignment horizontal="center" vertical="center" wrapText="1"/>
    </xf>
    <xf numFmtId="3" fontId="2" fillId="3" borderId="6" xfId="0" applyNumberFormat="1" applyFont="1" applyFill="1" applyBorder="1" applyAlignment="1">
      <alignment horizontal="center" vertical="center" wrapText="1"/>
    </xf>
    <xf numFmtId="3" fontId="2" fillId="3" borderId="7" xfId="0" applyNumberFormat="1" applyFont="1" applyFill="1" applyBorder="1" applyAlignment="1">
      <alignment horizontal="center" vertical="center" wrapText="1"/>
    </xf>
    <xf numFmtId="3" fontId="1" fillId="0" borderId="9" xfId="0" applyNumberFormat="1" applyFont="1" applyBorder="1" applyAlignment="1">
      <alignment vertical="center"/>
    </xf>
    <xf numFmtId="0" fontId="1" fillId="0" borderId="9" xfId="0" applyFont="1" applyBorder="1" applyAlignment="1">
      <alignment vertical="center"/>
    </xf>
    <xf numFmtId="0" fontId="0" fillId="0" borderId="0" xfId="0" applyFill="1"/>
    <xf numFmtId="3" fontId="1" fillId="0" borderId="15" xfId="0" applyNumberFormat="1" applyFont="1" applyBorder="1" applyAlignment="1">
      <alignment vertical="center"/>
    </xf>
    <xf numFmtId="0" fontId="1" fillId="0" borderId="15" xfId="0" applyFont="1" applyBorder="1" applyAlignment="1">
      <alignment vertical="center"/>
    </xf>
    <xf numFmtId="3" fontId="1" fillId="0" borderId="21" xfId="0" applyNumberFormat="1" applyFont="1" applyBorder="1" applyAlignment="1">
      <alignment vertical="center"/>
    </xf>
    <xf numFmtId="0" fontId="1" fillId="0" borderId="21" xfId="0" applyFont="1" applyBorder="1" applyAlignment="1">
      <alignment vertical="center"/>
    </xf>
    <xf numFmtId="3" fontId="1" fillId="0" borderId="26" xfId="0" applyNumberFormat="1" applyFont="1" applyBorder="1" applyAlignment="1">
      <alignment vertical="center"/>
    </xf>
    <xf numFmtId="3" fontId="1" fillId="0" borderId="9" xfId="0" applyNumberFormat="1" applyFont="1" applyFill="1" applyBorder="1" applyAlignment="1">
      <alignment vertical="center"/>
    </xf>
    <xf numFmtId="0" fontId="1" fillId="0" borderId="9" xfId="0" applyFont="1" applyFill="1" applyBorder="1" applyAlignment="1">
      <alignment vertical="center"/>
    </xf>
    <xf numFmtId="0" fontId="4" fillId="2" borderId="0" xfId="0" applyFont="1" applyFill="1" applyBorder="1" applyAlignment="1">
      <alignment horizontal="center" vertical="center"/>
    </xf>
    <xf numFmtId="0" fontId="0" fillId="3" borderId="0" xfId="0" applyFill="1"/>
    <xf numFmtId="0" fontId="0" fillId="3" borderId="0" xfId="0" applyFill="1" applyBorder="1" applyAlignment="1">
      <alignment vertical="center"/>
    </xf>
    <xf numFmtId="0" fontId="0" fillId="3" borderId="0" xfId="0" applyFill="1" applyBorder="1"/>
    <xf numFmtId="0" fontId="1" fillId="3" borderId="0" xfId="0" applyFont="1" applyFill="1" applyBorder="1"/>
    <xf numFmtId="3" fontId="2" fillId="3" borderId="0" xfId="0" applyNumberFormat="1" applyFont="1" applyFill="1" applyBorder="1"/>
    <xf numFmtId="164" fontId="0" fillId="3" borderId="0" xfId="0" applyNumberFormat="1" applyFill="1" applyBorder="1"/>
    <xf numFmtId="3" fontId="0" fillId="3" borderId="0" xfId="0" applyNumberFormat="1" applyFill="1"/>
    <xf numFmtId="0" fontId="0" fillId="3" borderId="0" xfId="0" applyFill="1" applyBorder="1" applyAlignment="1">
      <alignment wrapText="1" readingOrder="1"/>
    </xf>
    <xf numFmtId="0" fontId="4" fillId="3" borderId="0" xfId="0" applyFont="1" applyFill="1" applyBorder="1" applyAlignment="1">
      <alignment horizontal="center" vertical="center"/>
    </xf>
    <xf numFmtId="0" fontId="0" fillId="4" borderId="0" xfId="0" applyFill="1" applyAlignment="1">
      <alignment horizontal="center" vertical="center"/>
    </xf>
    <xf numFmtId="0" fontId="0" fillId="3" borderId="0" xfId="0" applyFill="1" applyAlignment="1">
      <alignment wrapText="1" readingOrder="1"/>
    </xf>
    <xf numFmtId="0" fontId="0" fillId="0" borderId="0" xfId="0" applyAlignment="1">
      <alignment vertical="center"/>
    </xf>
    <xf numFmtId="164" fontId="0" fillId="0" borderId="0" xfId="0" applyNumberFormat="1"/>
    <xf numFmtId="3" fontId="0" fillId="0" borderId="0" xfId="0" applyNumberFormat="1"/>
    <xf numFmtId="0" fontId="0" fillId="0" borderId="0" xfId="0" applyAlignment="1">
      <alignment wrapText="1" readingOrder="1"/>
    </xf>
    <xf numFmtId="0" fontId="0" fillId="0" borderId="0" xfId="0" applyAlignment="1">
      <alignment horizontal="center" vertical="center"/>
    </xf>
    <xf numFmtId="3" fontId="0" fillId="4" borderId="9" xfId="0" applyNumberFormat="1" applyFill="1" applyBorder="1" applyAlignment="1" applyProtection="1">
      <alignment vertical="center"/>
    </xf>
    <xf numFmtId="3" fontId="0" fillId="4" borderId="9" xfId="0" applyNumberFormat="1" applyFill="1" applyBorder="1" applyProtection="1"/>
    <xf numFmtId="3" fontId="0" fillId="4" borderId="4" xfId="0" applyNumberFormat="1" applyFill="1" applyBorder="1" applyProtection="1"/>
    <xf numFmtId="3" fontId="0" fillId="4" borderId="21" xfId="0" applyNumberFormat="1" applyFill="1" applyBorder="1" applyProtection="1"/>
    <xf numFmtId="3" fontId="2" fillId="4" borderId="9" xfId="0" applyNumberFormat="1" applyFont="1" applyFill="1" applyBorder="1" applyAlignment="1">
      <alignment horizontal="center" vertical="center"/>
    </xf>
    <xf numFmtId="0" fontId="3" fillId="4" borderId="33" xfId="0" applyFont="1" applyFill="1" applyBorder="1" applyAlignment="1">
      <alignment vertical="center"/>
    </xf>
    <xf numFmtId="0" fontId="3" fillId="4" borderId="12" xfId="0" applyFont="1" applyFill="1" applyBorder="1" applyAlignment="1">
      <alignment horizontal="center" vertical="center"/>
    </xf>
    <xf numFmtId="0" fontId="3" fillId="4" borderId="12"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11" xfId="0" applyFont="1" applyFill="1" applyBorder="1" applyAlignment="1">
      <alignment horizontal="center" vertical="center"/>
    </xf>
    <xf numFmtId="0" fontId="3" fillId="4" borderId="35" xfId="0" applyFont="1" applyFill="1" applyBorder="1" applyAlignment="1">
      <alignment horizontal="center" vertical="center"/>
    </xf>
    <xf numFmtId="0" fontId="3" fillId="4" borderId="36" xfId="0" applyFont="1" applyFill="1" applyBorder="1" applyAlignment="1">
      <alignment horizontal="center" vertical="center"/>
    </xf>
    <xf numFmtId="0" fontId="3" fillId="4" borderId="0" xfId="0" applyFont="1" applyFill="1" applyBorder="1" applyAlignment="1">
      <alignment horizontal="center" vertical="center"/>
    </xf>
    <xf numFmtId="0" fontId="3" fillId="2" borderId="12" xfId="0" applyFont="1" applyFill="1" applyBorder="1" applyAlignment="1">
      <alignment horizontal="center" vertical="center"/>
    </xf>
    <xf numFmtId="0" fontId="0" fillId="4" borderId="0" xfId="0" applyFill="1" applyAlignment="1">
      <alignment horizontal="center" vertical="center"/>
    </xf>
    <xf numFmtId="0" fontId="2" fillId="3" borderId="2" xfId="0" applyFont="1" applyFill="1" applyBorder="1" applyAlignment="1">
      <alignment vertical="center"/>
    </xf>
    <xf numFmtId="0" fontId="2" fillId="3" borderId="2" xfId="0" applyFont="1" applyFill="1" applyBorder="1" applyAlignment="1">
      <alignment vertical="center" wrapText="1"/>
    </xf>
    <xf numFmtId="0" fontId="2" fillId="3" borderId="13" xfId="0" applyFont="1" applyFill="1" applyBorder="1" applyAlignment="1">
      <alignment vertical="center" wrapText="1"/>
    </xf>
    <xf numFmtId="0" fontId="2" fillId="3" borderId="19" xfId="0" applyFont="1" applyFill="1" applyBorder="1" applyAlignment="1">
      <alignment vertical="center"/>
    </xf>
    <xf numFmtId="0" fontId="2" fillId="3" borderId="24" xfId="0" applyFont="1" applyFill="1" applyBorder="1" applyAlignment="1">
      <alignment vertical="center"/>
    </xf>
    <xf numFmtId="3" fontId="0" fillId="0" borderId="8" xfId="0" applyNumberFormat="1" applyFont="1" applyBorder="1" applyAlignment="1">
      <alignment horizontal="center" vertical="center"/>
    </xf>
    <xf numFmtId="3" fontId="0" fillId="0" borderId="9" xfId="0" applyNumberFormat="1" applyFont="1" applyBorder="1" applyAlignment="1">
      <alignment vertical="center"/>
    </xf>
    <xf numFmtId="165" fontId="0" fillId="0" borderId="9" xfId="0" applyNumberFormat="1" applyFont="1" applyBorder="1" applyAlignment="1">
      <alignment vertical="center"/>
    </xf>
    <xf numFmtId="3" fontId="0" fillId="0" borderId="2" xfId="0" applyNumberFormat="1" applyFont="1" applyBorder="1" applyAlignment="1">
      <alignment vertical="center"/>
    </xf>
    <xf numFmtId="3" fontId="0" fillId="0" borderId="10" xfId="0" applyNumberFormat="1" applyFont="1" applyBorder="1" applyAlignment="1">
      <alignment vertical="center"/>
    </xf>
    <xf numFmtId="3" fontId="0" fillId="0" borderId="11" xfId="0" applyNumberFormat="1" applyFont="1" applyBorder="1" applyAlignment="1">
      <alignment vertical="center"/>
    </xf>
    <xf numFmtId="3" fontId="0" fillId="0" borderId="12" xfId="0" applyNumberFormat="1" applyFont="1" applyBorder="1" applyAlignment="1">
      <alignment vertical="center"/>
    </xf>
    <xf numFmtId="0" fontId="0" fillId="0" borderId="9" xfId="0" applyFont="1" applyBorder="1" applyAlignment="1">
      <alignment vertical="center"/>
    </xf>
    <xf numFmtId="3" fontId="0" fillId="0" borderId="14" xfId="0" applyNumberFormat="1" applyFont="1" applyBorder="1" applyAlignment="1">
      <alignment horizontal="center" vertical="center"/>
    </xf>
    <xf numFmtId="3" fontId="0" fillId="0" borderId="15" xfId="0" applyNumberFormat="1" applyFont="1" applyBorder="1" applyAlignment="1">
      <alignment vertical="center"/>
    </xf>
    <xf numFmtId="165" fontId="0" fillId="0" borderId="15" xfId="0" applyNumberFormat="1" applyFont="1" applyBorder="1" applyAlignment="1">
      <alignment vertical="center"/>
    </xf>
    <xf numFmtId="3" fontId="0" fillId="0" borderId="13" xfId="0" applyNumberFormat="1" applyFont="1" applyBorder="1" applyAlignment="1">
      <alignment vertical="center"/>
    </xf>
    <xf numFmtId="3" fontId="0" fillId="0" borderId="16" xfId="0" applyNumberFormat="1" applyFont="1" applyBorder="1" applyAlignment="1">
      <alignment vertical="center"/>
    </xf>
    <xf numFmtId="3" fontId="0" fillId="0" borderId="17" xfId="0" applyNumberFormat="1" applyFont="1" applyBorder="1" applyAlignment="1">
      <alignment vertical="center"/>
    </xf>
    <xf numFmtId="3" fontId="0" fillId="0" borderId="20" xfId="0" applyNumberFormat="1" applyFont="1" applyBorder="1" applyAlignment="1">
      <alignment horizontal="center" vertical="center"/>
    </xf>
    <xf numFmtId="3" fontId="0" fillId="0" borderId="21" xfId="0" applyNumberFormat="1" applyFont="1" applyBorder="1" applyAlignment="1">
      <alignment vertical="center"/>
    </xf>
    <xf numFmtId="165" fontId="0" fillId="0" borderId="21" xfId="0" applyNumberFormat="1" applyFont="1" applyBorder="1" applyAlignment="1">
      <alignment vertical="center"/>
    </xf>
    <xf numFmtId="3" fontId="0" fillId="0" borderId="19" xfId="0" applyNumberFormat="1" applyFont="1" applyBorder="1" applyAlignment="1">
      <alignment vertical="center"/>
    </xf>
    <xf numFmtId="3" fontId="0" fillId="0" borderId="22" xfId="0" applyNumberFormat="1" applyFont="1" applyBorder="1" applyAlignment="1">
      <alignment vertical="center"/>
    </xf>
    <xf numFmtId="3" fontId="0" fillId="0" borderId="23" xfId="0" applyNumberFormat="1" applyFont="1" applyBorder="1" applyAlignment="1">
      <alignment vertical="center"/>
    </xf>
    <xf numFmtId="3" fontId="0" fillId="0" borderId="25" xfId="0" applyNumberFormat="1" applyFont="1" applyBorder="1" applyAlignment="1">
      <alignment horizontal="center" vertical="center"/>
    </xf>
    <xf numFmtId="3" fontId="0" fillId="0" borderId="26" xfId="0" applyNumberFormat="1" applyFont="1" applyBorder="1" applyAlignment="1">
      <alignment vertical="center"/>
    </xf>
    <xf numFmtId="165" fontId="0" fillId="0" borderId="26" xfId="0" applyNumberFormat="1" applyFont="1" applyBorder="1" applyAlignment="1">
      <alignment vertical="center"/>
    </xf>
    <xf numFmtId="3" fontId="0" fillId="0" borderId="5" xfId="0" applyNumberFormat="1" applyFont="1" applyBorder="1" applyAlignment="1">
      <alignment vertical="center"/>
    </xf>
    <xf numFmtId="3" fontId="0" fillId="0" borderId="27" xfId="0" applyNumberFormat="1" applyFont="1" applyBorder="1" applyAlignment="1">
      <alignment vertical="center"/>
    </xf>
    <xf numFmtId="3" fontId="0" fillId="0" borderId="28" xfId="0" applyNumberFormat="1" applyFont="1" applyBorder="1" applyAlignment="1">
      <alignment vertical="center"/>
    </xf>
    <xf numFmtId="0" fontId="0" fillId="0" borderId="8" xfId="0" applyFont="1" applyBorder="1" applyAlignment="1">
      <alignment horizontal="center" vertical="center"/>
    </xf>
    <xf numFmtId="3" fontId="0" fillId="0" borderId="8" xfId="0" applyNumberFormat="1" applyFont="1" applyFill="1" applyBorder="1" applyAlignment="1">
      <alignment horizontal="center" vertical="center"/>
    </xf>
    <xf numFmtId="3" fontId="0" fillId="0" borderId="9" xfId="0" applyNumberFormat="1" applyFont="1" applyFill="1" applyBorder="1" applyAlignment="1">
      <alignment vertical="center"/>
    </xf>
    <xf numFmtId="165" fontId="0" fillId="0" borderId="9" xfId="0" applyNumberFormat="1" applyFont="1" applyFill="1" applyBorder="1" applyAlignment="1">
      <alignment vertical="center"/>
    </xf>
    <xf numFmtId="3" fontId="0" fillId="0" borderId="2" xfId="0" applyNumberFormat="1" applyFont="1" applyFill="1" applyBorder="1" applyAlignment="1">
      <alignment vertical="center"/>
    </xf>
    <xf numFmtId="3" fontId="0" fillId="0" borderId="10" xfId="0" applyNumberFormat="1" applyFont="1" applyFill="1" applyBorder="1" applyAlignment="1">
      <alignment vertical="center"/>
    </xf>
    <xf numFmtId="3" fontId="0" fillId="0" borderId="11" xfId="0" applyNumberFormat="1" applyFont="1" applyFill="1" applyBorder="1" applyAlignment="1">
      <alignment vertical="center"/>
    </xf>
    <xf numFmtId="9" fontId="11" fillId="0" borderId="9" xfId="0" applyNumberFormat="1" applyFont="1" applyFill="1" applyBorder="1" applyAlignment="1" applyProtection="1">
      <alignment horizontal="left" vertical="center" wrapText="1" readingOrder="1"/>
    </xf>
    <xf numFmtId="0" fontId="12" fillId="0" borderId="9" xfId="0" applyFont="1" applyBorder="1" applyAlignment="1">
      <alignment horizontal="left" vertical="center" wrapText="1" readingOrder="1"/>
    </xf>
    <xf numFmtId="9" fontId="11" fillId="0" borderId="9" xfId="0" applyNumberFormat="1" applyFont="1" applyFill="1" applyBorder="1" applyAlignment="1" applyProtection="1">
      <alignment horizontal="left" vertical="top" wrapText="1" readingOrder="1"/>
    </xf>
    <xf numFmtId="0" fontId="0" fillId="5" borderId="0" xfId="0" applyFill="1" applyAlignment="1"/>
    <xf numFmtId="0" fontId="2" fillId="5" borderId="0" xfId="0" applyFont="1" applyFill="1" applyBorder="1" applyAlignment="1">
      <alignment vertical="center"/>
    </xf>
    <xf numFmtId="0" fontId="0" fillId="5" borderId="0" xfId="0" applyFill="1" applyBorder="1"/>
    <xf numFmtId="3" fontId="2" fillId="5" borderId="0" xfId="0" applyNumberFormat="1" applyFont="1" applyFill="1" applyBorder="1"/>
    <xf numFmtId="0" fontId="0" fillId="5" borderId="0" xfId="0" applyFill="1"/>
    <xf numFmtId="0" fontId="0" fillId="6" borderId="0" xfId="0" applyFill="1" applyAlignment="1">
      <alignment horizontal="center" vertical="center"/>
    </xf>
    <xf numFmtId="0" fontId="0" fillId="6" borderId="0" xfId="0" applyFill="1"/>
    <xf numFmtId="3" fontId="0" fillId="6" borderId="0" xfId="0" applyNumberFormat="1" applyFill="1"/>
    <xf numFmtId="0" fontId="0" fillId="6" borderId="0" xfId="0" applyFill="1" applyAlignment="1">
      <alignment wrapText="1" readingOrder="1"/>
    </xf>
    <xf numFmtId="0" fontId="0" fillId="6" borderId="0" xfId="0" applyFill="1" applyAlignment="1">
      <alignment vertical="center"/>
    </xf>
    <xf numFmtId="164" fontId="0" fillId="6" borderId="0" xfId="0" applyNumberFormat="1" applyFill="1"/>
    <xf numFmtId="0" fontId="2" fillId="5" borderId="44" xfId="0" applyFont="1" applyFill="1" applyBorder="1" applyAlignment="1">
      <alignment vertical="center"/>
    </xf>
    <xf numFmtId="0" fontId="3" fillId="6" borderId="1" xfId="0" applyFont="1" applyFill="1" applyBorder="1" applyAlignment="1">
      <alignment horizontal="center" vertical="center"/>
    </xf>
    <xf numFmtId="0" fontId="3" fillId="6" borderId="39" xfId="0" applyFont="1" applyFill="1" applyBorder="1" applyAlignment="1">
      <alignment horizontal="center" vertical="center" wrapText="1"/>
    </xf>
    <xf numFmtId="0" fontId="4" fillId="6" borderId="40" xfId="0" applyFont="1" applyFill="1" applyBorder="1" applyAlignment="1">
      <alignment horizontal="center" vertical="center"/>
    </xf>
    <xf numFmtId="0" fontId="4" fillId="6" borderId="10" xfId="0" applyFont="1" applyFill="1" applyBorder="1" applyAlignment="1">
      <alignment horizontal="center" vertical="center"/>
    </xf>
    <xf numFmtId="0" fontId="0" fillId="3" borderId="0" xfId="0" applyFill="1" applyAlignment="1">
      <alignment horizontal="center"/>
    </xf>
    <xf numFmtId="0" fontId="0" fillId="0" borderId="0" xfId="0" applyAlignment="1">
      <alignment horizontal="center"/>
    </xf>
    <xf numFmtId="0" fontId="3" fillId="6" borderId="0" xfId="0" applyFont="1" applyFill="1" applyAlignment="1">
      <alignment horizontal="center"/>
    </xf>
    <xf numFmtId="0" fontId="0" fillId="6" borderId="0" xfId="0" applyFill="1" applyAlignment="1">
      <alignment horizontal="center"/>
    </xf>
    <xf numFmtId="0" fontId="0" fillId="6" borderId="0" xfId="0" applyFill="1" applyBorder="1" applyAlignment="1">
      <alignment horizontal="center"/>
    </xf>
    <xf numFmtId="0" fontId="0" fillId="6" borderId="18" xfId="0" applyFill="1" applyBorder="1" applyAlignment="1">
      <alignment horizontal="center"/>
    </xf>
    <xf numFmtId="0" fontId="3" fillId="6" borderId="2" xfId="0" applyFont="1" applyFill="1" applyBorder="1" applyAlignment="1">
      <alignment horizontal="center" vertical="center"/>
    </xf>
    <xf numFmtId="3" fontId="2" fillId="6" borderId="8" xfId="0" applyNumberFormat="1" applyFont="1" applyFill="1" applyBorder="1" applyAlignment="1">
      <alignment horizontal="center" wrapText="1"/>
    </xf>
    <xf numFmtId="3" fontId="2" fillId="6" borderId="9" xfId="0" applyNumberFormat="1" applyFont="1" applyFill="1" applyBorder="1" applyAlignment="1">
      <alignment horizontal="center" wrapText="1"/>
    </xf>
    <xf numFmtId="3" fontId="2" fillId="6" borderId="2" xfId="0" applyNumberFormat="1" applyFont="1" applyFill="1" applyBorder="1" applyAlignment="1">
      <alignment horizontal="center" wrapText="1"/>
    </xf>
    <xf numFmtId="3" fontId="2" fillId="6" borderId="10" xfId="0" applyNumberFormat="1" applyFont="1" applyFill="1" applyBorder="1" applyAlignment="1">
      <alignment horizontal="center" wrapText="1"/>
    </xf>
    <xf numFmtId="3" fontId="2" fillId="6" borderId="11" xfId="0" applyNumberFormat="1" applyFont="1" applyFill="1" applyBorder="1" applyAlignment="1">
      <alignment horizontal="center" wrapText="1"/>
    </xf>
    <xf numFmtId="164" fontId="2" fillId="6" borderId="8" xfId="0" applyNumberFormat="1" applyFont="1" applyFill="1" applyBorder="1" applyAlignment="1">
      <alignment horizontal="center" wrapText="1"/>
    </xf>
    <xf numFmtId="0" fontId="2" fillId="6" borderId="31" xfId="0" applyFont="1" applyFill="1" applyBorder="1" applyAlignment="1">
      <alignment wrapText="1"/>
    </xf>
    <xf numFmtId="0" fontId="2" fillId="6" borderId="0" xfId="0" applyFont="1" applyFill="1" applyBorder="1" applyAlignment="1">
      <alignment wrapText="1"/>
    </xf>
    <xf numFmtId="0" fontId="2" fillId="6" borderId="0" xfId="0" applyFont="1" applyFill="1" applyBorder="1" applyAlignment="1">
      <alignment horizontal="center" wrapText="1"/>
    </xf>
    <xf numFmtId="3" fontId="2" fillId="6" borderId="0" xfId="0" applyNumberFormat="1" applyFont="1" applyFill="1" applyBorder="1" applyAlignment="1">
      <alignment wrapText="1"/>
    </xf>
    <xf numFmtId="0" fontId="2" fillId="6" borderId="9" xfId="0" applyFont="1" applyFill="1" applyBorder="1" applyAlignment="1">
      <alignment wrapText="1" readingOrder="1"/>
    </xf>
    <xf numFmtId="0" fontId="5" fillId="6" borderId="38" xfId="0" applyFont="1" applyFill="1" applyBorder="1" applyAlignment="1">
      <alignment horizontal="center" vertical="center"/>
    </xf>
    <xf numFmtId="0" fontId="5" fillId="6" borderId="43" xfId="0" applyFont="1" applyFill="1" applyBorder="1" applyAlignment="1">
      <alignment horizontal="center" vertical="center"/>
    </xf>
    <xf numFmtId="0" fontId="4" fillId="6" borderId="6" xfId="0" applyFont="1" applyFill="1" applyBorder="1" applyAlignment="1">
      <alignment horizontal="center"/>
    </xf>
    <xf numFmtId="0" fontId="2" fillId="6" borderId="9" xfId="0" applyFont="1" applyFill="1" applyBorder="1" applyAlignment="1">
      <alignment horizontal="center" vertical="center"/>
    </xf>
    <xf numFmtId="9" fontId="2" fillId="6" borderId="9" xfId="0" applyNumberFormat="1" applyFont="1" applyFill="1" applyBorder="1" applyAlignment="1" applyProtection="1">
      <alignment horizontal="center" vertical="center"/>
    </xf>
    <xf numFmtId="9" fontId="2" fillId="6" borderId="4" xfId="0" applyNumberFormat="1" applyFont="1" applyFill="1" applyBorder="1" applyAlignment="1" applyProtection="1">
      <alignment horizontal="center" vertical="center"/>
    </xf>
    <xf numFmtId="9" fontId="2" fillId="6" borderId="21" xfId="0" applyNumberFormat="1" applyFont="1" applyFill="1" applyBorder="1" applyAlignment="1" applyProtection="1">
      <alignment horizontal="center" vertical="center"/>
    </xf>
    <xf numFmtId="0" fontId="0" fillId="6" borderId="29" xfId="0" applyFill="1" applyBorder="1" applyAlignment="1">
      <alignment vertical="center"/>
    </xf>
    <xf numFmtId="0" fontId="0" fillId="6" borderId="29" xfId="0" applyFill="1" applyBorder="1"/>
    <xf numFmtId="0" fontId="1" fillId="6" borderId="29" xfId="0" applyFont="1" applyFill="1" applyBorder="1"/>
    <xf numFmtId="3" fontId="2" fillId="6" borderId="30" xfId="0" applyNumberFormat="1" applyFont="1" applyFill="1" applyBorder="1"/>
    <xf numFmtId="164" fontId="0" fillId="6" borderId="29" xfId="0" applyNumberFormat="1" applyFill="1" applyBorder="1"/>
    <xf numFmtId="3" fontId="3" fillId="6" borderId="37" xfId="0" applyNumberFormat="1" applyFont="1" applyFill="1" applyBorder="1" applyAlignment="1">
      <alignment horizontal="center"/>
    </xf>
    <xf numFmtId="0" fontId="2" fillId="6" borderId="9" xfId="0" applyFont="1" applyFill="1" applyBorder="1" applyAlignment="1">
      <alignment horizontal="center" vertical="center" wrapText="1"/>
    </xf>
    <xf numFmtId="3" fontId="2" fillId="6" borderId="9" xfId="0" applyNumberFormat="1" applyFont="1" applyFill="1" applyBorder="1" applyAlignment="1" applyProtection="1">
      <alignment horizontal="center" vertical="center"/>
    </xf>
    <xf numFmtId="3" fontId="2" fillId="6" borderId="4" xfId="0" applyNumberFormat="1" applyFont="1" applyFill="1" applyBorder="1" applyAlignment="1" applyProtection="1">
      <alignment horizontal="center" vertical="center"/>
    </xf>
    <xf numFmtId="3" fontId="2" fillId="6" borderId="21" xfId="0" applyNumberFormat="1" applyFont="1" applyFill="1" applyBorder="1" applyAlignment="1" applyProtection="1">
      <alignment horizontal="center" vertical="center"/>
    </xf>
    <xf numFmtId="0" fontId="3" fillId="6" borderId="0" xfId="0" applyFont="1" applyFill="1" applyAlignment="1">
      <alignment vertical="center"/>
    </xf>
    <xf numFmtId="0" fontId="3" fillId="6" borderId="38"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 fillId="6" borderId="9" xfId="0" applyFont="1" applyFill="1" applyBorder="1" applyAlignment="1">
      <alignment horizontal="center" vertical="center" wrapText="1" readingOrder="1"/>
    </xf>
    <xf numFmtId="165" fontId="0" fillId="7" borderId="8" xfId="0" applyNumberFormat="1" applyFont="1" applyFill="1" applyBorder="1" applyAlignment="1">
      <alignment horizontal="center" vertical="center"/>
    </xf>
    <xf numFmtId="3" fontId="2" fillId="7" borderId="2" xfId="0" applyNumberFormat="1" applyFont="1" applyFill="1" applyBorder="1" applyAlignment="1">
      <alignment vertical="center"/>
    </xf>
    <xf numFmtId="9" fontId="0" fillId="7" borderId="9" xfId="0" applyNumberFormat="1" applyFont="1" applyFill="1" applyBorder="1" applyAlignment="1" applyProtection="1">
      <alignment horizontal="right" vertical="center"/>
      <protection locked="0"/>
    </xf>
    <xf numFmtId="9" fontId="0" fillId="7" borderId="9" xfId="0" applyNumberFormat="1" applyFont="1" applyFill="1" applyBorder="1" applyAlignment="1" applyProtection="1">
      <alignment vertical="center"/>
    </xf>
    <xf numFmtId="9" fontId="0" fillId="7" borderId="9" xfId="0" applyNumberFormat="1" applyFont="1" applyFill="1" applyBorder="1" applyAlignment="1" applyProtection="1">
      <alignment vertical="center"/>
      <protection locked="0"/>
    </xf>
    <xf numFmtId="165" fontId="1" fillId="7" borderId="8" xfId="0" applyNumberFormat="1" applyFont="1" applyFill="1" applyBorder="1" applyAlignment="1">
      <alignment horizontal="center" vertical="center"/>
    </xf>
    <xf numFmtId="3" fontId="6" fillId="7" borderId="2" xfId="0" applyNumberFormat="1" applyFont="1" applyFill="1" applyBorder="1" applyAlignment="1">
      <alignment vertical="center"/>
    </xf>
    <xf numFmtId="3" fontId="2" fillId="7" borderId="13" xfId="0" applyNumberFormat="1" applyFont="1" applyFill="1" applyBorder="1" applyAlignment="1">
      <alignment vertical="center"/>
    </xf>
    <xf numFmtId="3" fontId="2" fillId="7" borderId="19" xfId="0" applyNumberFormat="1" applyFont="1" applyFill="1" applyBorder="1" applyAlignment="1">
      <alignment vertical="center"/>
    </xf>
    <xf numFmtId="3" fontId="2" fillId="7" borderId="5" xfId="0" applyNumberFormat="1" applyFont="1" applyFill="1" applyBorder="1" applyAlignment="1">
      <alignment vertical="center"/>
    </xf>
    <xf numFmtId="9" fontId="0" fillId="7" borderId="4" xfId="0" applyNumberFormat="1" applyFont="1" applyFill="1" applyBorder="1" applyAlignment="1" applyProtection="1">
      <alignment vertical="center"/>
      <protection locked="0"/>
    </xf>
    <xf numFmtId="9" fontId="0" fillId="7" borderId="4" xfId="0" applyNumberFormat="1" applyFont="1" applyFill="1" applyBorder="1" applyAlignment="1" applyProtection="1">
      <alignment vertical="center"/>
    </xf>
    <xf numFmtId="3" fontId="6" fillId="7" borderId="5" xfId="0" applyNumberFormat="1" applyFont="1" applyFill="1" applyBorder="1" applyAlignment="1">
      <alignment vertical="center"/>
    </xf>
    <xf numFmtId="9" fontId="0" fillId="7" borderId="21" xfId="0" applyNumberFormat="1" applyFont="1" applyFill="1" applyBorder="1" applyAlignment="1" applyProtection="1">
      <alignment vertical="center"/>
      <protection locked="0"/>
    </xf>
    <xf numFmtId="9" fontId="0" fillId="7" borderId="21" xfId="0" applyNumberFormat="1" applyFont="1" applyFill="1" applyBorder="1" applyAlignment="1" applyProtection="1">
      <alignment vertical="center"/>
    </xf>
    <xf numFmtId="0" fontId="0" fillId="7" borderId="0" xfId="0" applyFill="1" applyAlignment="1">
      <alignment horizontal="center" vertical="center" wrapText="1"/>
    </xf>
    <xf numFmtId="0" fontId="0" fillId="7" borderId="0" xfId="0" applyFill="1" applyAlignment="1">
      <alignment horizontal="center" vertical="center"/>
    </xf>
    <xf numFmtId="0" fontId="0" fillId="7" borderId="0" xfId="0" applyFill="1"/>
    <xf numFmtId="3" fontId="0" fillId="7" borderId="0" xfId="0" applyNumberFormat="1" applyFill="1"/>
    <xf numFmtId="0" fontId="0" fillId="7" borderId="0" xfId="0" applyFill="1" applyAlignment="1">
      <alignment wrapText="1" readingOrder="1"/>
    </xf>
    <xf numFmtId="0" fontId="0" fillId="7" borderId="0" xfId="0" applyFill="1" applyAlignment="1">
      <alignment horizontal="left"/>
    </xf>
    <xf numFmtId="164" fontId="3" fillId="7" borderId="41" xfId="0" applyNumberFormat="1" applyFont="1" applyFill="1" applyBorder="1" applyAlignment="1">
      <alignment horizontal="center" vertical="center" wrapText="1"/>
    </xf>
    <xf numFmtId="0" fontId="4" fillId="7" borderId="42" xfId="0" applyFont="1" applyFill="1" applyBorder="1" applyAlignment="1">
      <alignment horizontal="center" vertical="center"/>
    </xf>
    <xf numFmtId="164" fontId="2" fillId="7" borderId="8" xfId="0" applyNumberFormat="1" applyFont="1" applyFill="1" applyBorder="1" applyAlignment="1">
      <alignment horizontal="center" vertical="center" wrapText="1"/>
    </xf>
    <xf numFmtId="3" fontId="2" fillId="7" borderId="32" xfId="0" applyNumberFormat="1" applyFont="1" applyFill="1" applyBorder="1" applyAlignment="1">
      <alignment horizontal="center" vertical="center" wrapText="1"/>
    </xf>
    <xf numFmtId="0" fontId="2" fillId="7" borderId="9" xfId="0" applyFont="1" applyFill="1" applyBorder="1" applyAlignment="1">
      <alignment horizontal="center" vertical="center" wrapText="1"/>
    </xf>
    <xf numFmtId="3" fontId="2" fillId="6" borderId="0" xfId="0" applyNumberFormat="1" applyFont="1" applyFill="1" applyBorder="1" applyAlignment="1">
      <alignment horizontal="center" wrapText="1"/>
    </xf>
    <xf numFmtId="3" fontId="2" fillId="6" borderId="0" xfId="0" applyNumberFormat="1" applyFont="1" applyFill="1" applyBorder="1"/>
    <xf numFmtId="0" fontId="4" fillId="6" borderId="0" xfId="0" applyFont="1" applyFill="1" applyBorder="1" applyAlignment="1">
      <alignment horizontal="center" vertical="center"/>
    </xf>
    <xf numFmtId="3" fontId="2" fillId="6" borderId="43" xfId="0" applyNumberFormat="1" applyFont="1" applyFill="1" applyBorder="1" applyAlignment="1">
      <alignment horizontal="center" vertical="center" wrapText="1"/>
    </xf>
    <xf numFmtId="3" fontId="2" fillId="6" borderId="40" xfId="0" applyNumberFormat="1" applyFont="1" applyFill="1" applyBorder="1" applyAlignment="1">
      <alignment vertical="center"/>
    </xf>
    <xf numFmtId="3" fontId="6" fillId="6" borderId="40" xfId="0" applyNumberFormat="1" applyFont="1" applyFill="1" applyBorder="1" applyAlignment="1">
      <alignment vertical="center"/>
    </xf>
    <xf numFmtId="3" fontId="2" fillId="6" borderId="29" xfId="0" applyNumberFormat="1" applyFont="1" applyFill="1" applyBorder="1" applyAlignment="1">
      <alignment vertical="center"/>
    </xf>
    <xf numFmtId="3" fontId="2" fillId="6" borderId="43" xfId="0" applyNumberFormat="1" applyFont="1" applyFill="1" applyBorder="1" applyAlignment="1">
      <alignment vertical="center"/>
    </xf>
    <xf numFmtId="3" fontId="6" fillId="6" borderId="43" xfId="0" applyNumberFormat="1" applyFont="1" applyFill="1" applyBorder="1" applyAlignment="1">
      <alignment vertical="center"/>
    </xf>
    <xf numFmtId="3" fontId="2" fillId="6" borderId="18" xfId="0" applyNumberFormat="1" applyFont="1" applyFill="1" applyBorder="1" applyAlignment="1">
      <alignment vertical="center"/>
    </xf>
  </cellXfs>
  <cellStyles count="279">
    <cellStyle name="Normální" xfId="0" builtinId="0"/>
    <cellStyle name="Normální 2" xfId="1"/>
    <cellStyle name="Normální 2 10" xfId="2"/>
    <cellStyle name="Normální 2 11" xfId="3"/>
    <cellStyle name="Normální 2 2" xfId="4"/>
    <cellStyle name="Normální 2 2 10" xfId="5"/>
    <cellStyle name="Normální 2 2 2" xfId="6"/>
    <cellStyle name="Normální 2 2 2 2" xfId="7"/>
    <cellStyle name="Normální 2 2 2 2 2" xfId="8"/>
    <cellStyle name="Normální 2 2 2 2 2 2" xfId="9"/>
    <cellStyle name="Normální 2 2 2 2 2 3" xfId="10"/>
    <cellStyle name="Normální 2 2 2 2 2 4" xfId="11"/>
    <cellStyle name="Normální 2 2 2 2 3" xfId="12"/>
    <cellStyle name="Normální 2 2 2 2 4" xfId="13"/>
    <cellStyle name="Normální 2 2 2 2 5" xfId="14"/>
    <cellStyle name="Normální 2 2 2 3" xfId="15"/>
    <cellStyle name="Normální 2 2 2 3 2" xfId="16"/>
    <cellStyle name="Normální 2 2 2 3 3" xfId="17"/>
    <cellStyle name="Normální 2 2 2 3 4" xfId="18"/>
    <cellStyle name="Normální 2 2 2 4" xfId="19"/>
    <cellStyle name="Normální 2 2 2 4 2" xfId="20"/>
    <cellStyle name="Normální 2 2 2 4 3" xfId="21"/>
    <cellStyle name="Normální 2 2 2 4 4" xfId="22"/>
    <cellStyle name="Normální 2 2 2 5" xfId="23"/>
    <cellStyle name="Normální 2 2 2 6" xfId="24"/>
    <cellStyle name="Normální 2 2 2 7" xfId="25"/>
    <cellStyle name="Normální 2 2 3" xfId="26"/>
    <cellStyle name="Normální 2 2 3 2" xfId="27"/>
    <cellStyle name="Normální 2 2 3 2 2" xfId="28"/>
    <cellStyle name="Normální 2 2 3 2 2 2" xfId="29"/>
    <cellStyle name="Normální 2 2 3 2 2 3" xfId="30"/>
    <cellStyle name="Normální 2 2 3 2 2 4" xfId="31"/>
    <cellStyle name="Normální 2 2 3 2 3" xfId="32"/>
    <cellStyle name="Normální 2 2 3 2 4" xfId="33"/>
    <cellStyle name="Normální 2 2 3 2 5" xfId="34"/>
    <cellStyle name="Normální 2 2 3 3" xfId="35"/>
    <cellStyle name="Normální 2 2 3 3 2" xfId="36"/>
    <cellStyle name="Normální 2 2 3 3 3" xfId="37"/>
    <cellStyle name="Normální 2 2 3 3 4" xfId="38"/>
    <cellStyle name="Normální 2 2 3 4" xfId="39"/>
    <cellStyle name="Normální 2 2 3 4 2" xfId="40"/>
    <cellStyle name="Normální 2 2 3 4 3" xfId="41"/>
    <cellStyle name="Normální 2 2 3 4 4" xfId="42"/>
    <cellStyle name="Normální 2 2 3 5" xfId="43"/>
    <cellStyle name="Normální 2 2 3 6" xfId="44"/>
    <cellStyle name="Normální 2 2 3 7" xfId="45"/>
    <cellStyle name="Normální 2 2 4" xfId="46"/>
    <cellStyle name="Normální 2 2 4 2" xfId="47"/>
    <cellStyle name="Normální 2 2 4 2 2" xfId="48"/>
    <cellStyle name="Normální 2 2 4 2 3" xfId="49"/>
    <cellStyle name="Normální 2 2 4 2 4" xfId="50"/>
    <cellStyle name="Normální 2 2 4 3" xfId="51"/>
    <cellStyle name="Normální 2 2 4 4" xfId="52"/>
    <cellStyle name="Normální 2 2 4 5" xfId="53"/>
    <cellStyle name="Normální 2 2 5" xfId="54"/>
    <cellStyle name="Normální 2 2 5 2" xfId="55"/>
    <cellStyle name="Normální 2 2 5 2 2" xfId="56"/>
    <cellStyle name="Normální 2 2 5 2 3" xfId="57"/>
    <cellStyle name="Normální 2 2 5 2 4" xfId="58"/>
    <cellStyle name="Normální 2 2 5 3" xfId="59"/>
    <cellStyle name="Normální 2 2 5 4" xfId="60"/>
    <cellStyle name="Normální 2 2 5 5" xfId="61"/>
    <cellStyle name="Normální 2 2 6" xfId="62"/>
    <cellStyle name="Normální 2 2 6 2" xfId="63"/>
    <cellStyle name="Normální 2 2 6 3" xfId="64"/>
    <cellStyle name="Normální 2 2 6 4" xfId="65"/>
    <cellStyle name="Normální 2 2 7" xfId="66"/>
    <cellStyle name="Normální 2 2 7 2" xfId="67"/>
    <cellStyle name="Normální 2 2 7 3" xfId="68"/>
    <cellStyle name="Normální 2 2 7 4" xfId="69"/>
    <cellStyle name="Normální 2 2 8" xfId="70"/>
    <cellStyle name="Normální 2 2 9" xfId="71"/>
    <cellStyle name="Normální 2 3" xfId="72"/>
    <cellStyle name="Normální 2 3 2" xfId="73"/>
    <cellStyle name="Normální 2 3 2 2" xfId="74"/>
    <cellStyle name="Normální 2 3 2 2 2" xfId="75"/>
    <cellStyle name="Normální 2 3 2 2 3" xfId="76"/>
    <cellStyle name="Normální 2 3 2 2 4" xfId="77"/>
    <cellStyle name="Normální 2 3 2 3" xfId="78"/>
    <cellStyle name="Normální 2 3 2 3 2" xfId="79"/>
    <cellStyle name="Normální 2 3 2 3 3" xfId="80"/>
    <cellStyle name="Normální 2 3 2 3 4" xfId="81"/>
    <cellStyle name="Normální 2 3 2 4" xfId="82"/>
    <cellStyle name="Normální 2 3 2 5" xfId="83"/>
    <cellStyle name="Normální 2 3 2 6" xfId="84"/>
    <cellStyle name="Normální 2 3 3" xfId="85"/>
    <cellStyle name="Normální 2 3 3 2" xfId="86"/>
    <cellStyle name="Normální 2 3 3 2 2" xfId="87"/>
    <cellStyle name="Normální 2 3 3 2 3" xfId="88"/>
    <cellStyle name="Normální 2 3 3 2 4" xfId="89"/>
    <cellStyle name="Normální 2 3 3 3" xfId="90"/>
    <cellStyle name="Normální 2 3 3 4" xfId="91"/>
    <cellStyle name="Normální 2 3 3 5" xfId="92"/>
    <cellStyle name="Normální 2 3 4" xfId="93"/>
    <cellStyle name="Normální 2 3 4 2" xfId="94"/>
    <cellStyle name="Normální 2 3 4 3" xfId="95"/>
    <cellStyle name="Normální 2 3 4 4" xfId="96"/>
    <cellStyle name="Normální 2 3 5" xfId="97"/>
    <cellStyle name="Normální 2 3 5 2" xfId="98"/>
    <cellStyle name="Normální 2 3 5 3" xfId="99"/>
    <cellStyle name="Normální 2 3 5 4" xfId="100"/>
    <cellStyle name="Normální 2 3 6" xfId="101"/>
    <cellStyle name="Normální 2 3 7" xfId="102"/>
    <cellStyle name="Normální 2 3 8" xfId="103"/>
    <cellStyle name="Normální 2 4" xfId="104"/>
    <cellStyle name="Normální 2 4 2" xfId="105"/>
    <cellStyle name="Normální 2 4 2 2" xfId="106"/>
    <cellStyle name="Normální 2 4 2 2 2" xfId="107"/>
    <cellStyle name="Normální 2 4 2 2 3" xfId="108"/>
    <cellStyle name="Normální 2 4 2 2 4" xfId="109"/>
    <cellStyle name="Normální 2 4 2 3" xfId="110"/>
    <cellStyle name="Normální 2 4 2 4" xfId="111"/>
    <cellStyle name="Normální 2 4 2 5" xfId="112"/>
    <cellStyle name="Normální 2 4 3" xfId="113"/>
    <cellStyle name="Normální 2 4 3 2" xfId="114"/>
    <cellStyle name="Normální 2 4 3 2 2" xfId="115"/>
    <cellStyle name="Normální 2 4 3 2 3" xfId="116"/>
    <cellStyle name="Normální 2 4 3 2 4" xfId="117"/>
    <cellStyle name="Normální 2 4 3 3" xfId="118"/>
    <cellStyle name="Normální 2 4 3 4" xfId="119"/>
    <cellStyle name="Normální 2 4 3 5" xfId="120"/>
    <cellStyle name="Normální 2 4 4" xfId="121"/>
    <cellStyle name="Normální 2 4 4 2" xfId="122"/>
    <cellStyle name="Normální 2 4 4 3" xfId="123"/>
    <cellStyle name="Normální 2 4 4 4" xfId="124"/>
    <cellStyle name="Normální 2 4 5" xfId="125"/>
    <cellStyle name="Normální 2 4 5 2" xfId="126"/>
    <cellStyle name="Normální 2 4 5 3" xfId="127"/>
    <cellStyle name="Normální 2 4 5 4" xfId="128"/>
    <cellStyle name="Normální 2 4 6" xfId="129"/>
    <cellStyle name="Normální 2 4 7" xfId="130"/>
    <cellStyle name="Normální 2 4 8" xfId="131"/>
    <cellStyle name="Normální 2 5" xfId="132"/>
    <cellStyle name="Normální 2 5 2" xfId="133"/>
    <cellStyle name="Normální 2 5 2 2" xfId="134"/>
    <cellStyle name="Normální 2 5 2 3" xfId="135"/>
    <cellStyle name="Normální 2 5 2 4" xfId="136"/>
    <cellStyle name="Normální 2 5 3" xfId="137"/>
    <cellStyle name="Normální 2 5 3 2" xfId="138"/>
    <cellStyle name="Normální 2 5 3 3" xfId="139"/>
    <cellStyle name="Normální 2 5 3 4" xfId="140"/>
    <cellStyle name="Normální 2 5 4" xfId="141"/>
    <cellStyle name="Normální 2 5 5" xfId="142"/>
    <cellStyle name="Normální 2 5 6" xfId="143"/>
    <cellStyle name="Normální 2 6" xfId="144"/>
    <cellStyle name="Normální 2 6 2" xfId="145"/>
    <cellStyle name="Normální 2 6 2 2" xfId="146"/>
    <cellStyle name="Normální 2 6 2 3" xfId="147"/>
    <cellStyle name="Normální 2 6 2 4" xfId="148"/>
    <cellStyle name="Normální 2 6 3" xfId="149"/>
    <cellStyle name="Normální 2 6 4" xfId="150"/>
    <cellStyle name="Normální 2 6 5" xfId="151"/>
    <cellStyle name="Normální 2 7" xfId="152"/>
    <cellStyle name="Normální 2 7 2" xfId="153"/>
    <cellStyle name="Normální 2 7 3" xfId="154"/>
    <cellStyle name="Normální 2 7 4" xfId="155"/>
    <cellStyle name="Normální 2 8" xfId="156"/>
    <cellStyle name="Normální 2 8 2" xfId="157"/>
    <cellStyle name="Normální 2 8 3" xfId="158"/>
    <cellStyle name="Normální 2 8 4" xfId="159"/>
    <cellStyle name="Normální 2 9" xfId="160"/>
    <cellStyle name="Normální 3" xfId="161"/>
    <cellStyle name="Normální 4" xfId="162"/>
    <cellStyle name="Normální 4 10" xfId="163"/>
    <cellStyle name="Normální 4 2" xfId="164"/>
    <cellStyle name="Normální 4 2 2" xfId="165"/>
    <cellStyle name="Normální 4 2 2 2" xfId="166"/>
    <cellStyle name="Normální 4 2 2 2 2" xfId="167"/>
    <cellStyle name="Normální 4 2 2 2 3" xfId="168"/>
    <cellStyle name="Normální 4 2 2 2 4" xfId="169"/>
    <cellStyle name="Normální 4 2 2 3" xfId="170"/>
    <cellStyle name="Normální 4 2 2 4" xfId="171"/>
    <cellStyle name="Normální 4 2 2 5" xfId="172"/>
    <cellStyle name="Normální 4 2 3" xfId="173"/>
    <cellStyle name="Normální 4 2 3 2" xfId="174"/>
    <cellStyle name="Normální 4 2 3 3" xfId="175"/>
    <cellStyle name="Normální 4 2 3 4" xfId="176"/>
    <cellStyle name="Normální 4 2 4" xfId="177"/>
    <cellStyle name="Normální 4 2 4 2" xfId="178"/>
    <cellStyle name="Normální 4 2 4 3" xfId="179"/>
    <cellStyle name="Normální 4 2 4 4" xfId="180"/>
    <cellStyle name="Normální 4 2 5" xfId="181"/>
    <cellStyle name="Normální 4 2 6" xfId="182"/>
    <cellStyle name="Normální 4 2 7" xfId="183"/>
    <cellStyle name="Normální 4 3" xfId="184"/>
    <cellStyle name="Normální 4 3 2" xfId="185"/>
    <cellStyle name="Normální 4 3 2 2" xfId="186"/>
    <cellStyle name="Normální 4 3 2 2 2" xfId="187"/>
    <cellStyle name="Normální 4 3 2 2 3" xfId="188"/>
    <cellStyle name="Normální 4 3 2 2 4" xfId="189"/>
    <cellStyle name="Normální 4 3 2 3" xfId="190"/>
    <cellStyle name="Normální 4 3 2 4" xfId="191"/>
    <cellStyle name="Normální 4 3 2 5" xfId="192"/>
    <cellStyle name="Normální 4 3 3" xfId="193"/>
    <cellStyle name="Normální 4 3 3 2" xfId="194"/>
    <cellStyle name="Normální 4 3 3 3" xfId="195"/>
    <cellStyle name="Normální 4 3 3 4" xfId="196"/>
    <cellStyle name="Normální 4 3 4" xfId="197"/>
    <cellStyle name="Normální 4 3 4 2" xfId="198"/>
    <cellStyle name="Normální 4 3 4 3" xfId="199"/>
    <cellStyle name="Normální 4 3 4 4" xfId="200"/>
    <cellStyle name="Normální 4 3 5" xfId="201"/>
    <cellStyle name="Normální 4 3 6" xfId="202"/>
    <cellStyle name="Normální 4 3 7" xfId="203"/>
    <cellStyle name="Normální 4 4" xfId="204"/>
    <cellStyle name="Normální 4 4 2" xfId="205"/>
    <cellStyle name="Normální 4 4 2 2" xfId="206"/>
    <cellStyle name="Normální 4 4 2 3" xfId="207"/>
    <cellStyle name="Normální 4 4 2 4" xfId="208"/>
    <cellStyle name="Normální 4 4 3" xfId="209"/>
    <cellStyle name="Normální 4 4 4" xfId="210"/>
    <cellStyle name="Normální 4 4 5" xfId="211"/>
    <cellStyle name="Normální 4 5" xfId="212"/>
    <cellStyle name="Normální 4 5 2" xfId="213"/>
    <cellStyle name="Normální 4 5 2 2" xfId="214"/>
    <cellStyle name="Normální 4 5 2 3" xfId="215"/>
    <cellStyle name="Normální 4 5 2 4" xfId="216"/>
    <cellStyle name="Normální 4 5 3" xfId="217"/>
    <cellStyle name="Normální 4 5 4" xfId="218"/>
    <cellStyle name="Normální 4 5 5" xfId="219"/>
    <cellStyle name="Normální 4 6" xfId="220"/>
    <cellStyle name="Normální 4 6 2" xfId="221"/>
    <cellStyle name="Normální 4 6 3" xfId="222"/>
    <cellStyle name="Normální 4 6 4" xfId="223"/>
    <cellStyle name="Normální 4 7" xfId="224"/>
    <cellStyle name="Normální 4 7 2" xfId="225"/>
    <cellStyle name="Normální 4 7 3" xfId="226"/>
    <cellStyle name="Normální 4 7 4" xfId="227"/>
    <cellStyle name="Normální 4 8" xfId="228"/>
    <cellStyle name="Normální 4 9" xfId="229"/>
    <cellStyle name="Normální 5" xfId="230"/>
    <cellStyle name="Normální 5 2" xfId="231"/>
    <cellStyle name="Normální 5 2 2" xfId="232"/>
    <cellStyle name="Normální 5 2 2 2" xfId="233"/>
    <cellStyle name="Normální 5 2 2 2 2" xfId="234"/>
    <cellStyle name="Normální 5 2 2 2 3" xfId="235"/>
    <cellStyle name="Normální 5 2 2 2 4" xfId="236"/>
    <cellStyle name="Normální 5 2 2 3" xfId="237"/>
    <cellStyle name="Normální 5 2 2 4" xfId="238"/>
    <cellStyle name="Normální 5 2 2 5" xfId="239"/>
    <cellStyle name="Normální 5 2 3" xfId="240"/>
    <cellStyle name="Normální 5 2 3 2" xfId="241"/>
    <cellStyle name="Normální 5 2 3 3" xfId="242"/>
    <cellStyle name="Normální 5 2 3 4" xfId="243"/>
    <cellStyle name="Normální 5 2 4" xfId="244"/>
    <cellStyle name="Normální 5 2 5" xfId="245"/>
    <cellStyle name="Normální 5 2 6" xfId="246"/>
    <cellStyle name="Normální 5 3" xfId="247"/>
    <cellStyle name="Normální 5 3 2" xfId="248"/>
    <cellStyle name="Normální 5 3 2 2" xfId="249"/>
    <cellStyle name="Normální 5 3 2 2 2" xfId="250"/>
    <cellStyle name="Normální 5 3 2 2 3" xfId="251"/>
    <cellStyle name="Normální 5 3 2 2 4" xfId="252"/>
    <cellStyle name="Normální 5 3 2 3" xfId="253"/>
    <cellStyle name="Normální 5 3 2 4" xfId="254"/>
    <cellStyle name="Normální 5 3 2 5" xfId="255"/>
    <cellStyle name="Normální 5 3 3" xfId="256"/>
    <cellStyle name="Normální 5 3 3 2" xfId="257"/>
    <cellStyle name="Normální 5 3 3 3" xfId="258"/>
    <cellStyle name="Normální 5 3 3 4" xfId="259"/>
    <cellStyle name="Normální 5 3 4" xfId="260"/>
    <cellStyle name="Normální 5 3 5" xfId="261"/>
    <cellStyle name="Normální 5 3 6" xfId="262"/>
    <cellStyle name="Normální 5 4" xfId="263"/>
    <cellStyle name="Normální 5 4 2" xfId="264"/>
    <cellStyle name="Normální 5 4 2 2" xfId="265"/>
    <cellStyle name="Normální 5 4 2 3" xfId="266"/>
    <cellStyle name="Normální 5 4 2 4" xfId="267"/>
    <cellStyle name="Normální 5 4 3" xfId="268"/>
    <cellStyle name="Normální 5 4 4" xfId="269"/>
    <cellStyle name="Normální 5 4 5" xfId="270"/>
    <cellStyle name="Normální 5 5" xfId="271"/>
    <cellStyle name="Normální 5 5 2" xfId="272"/>
    <cellStyle name="Normální 5 5 3" xfId="273"/>
    <cellStyle name="Normální 5 5 4" xfId="274"/>
    <cellStyle name="Normální 5 6" xfId="275"/>
    <cellStyle name="Normální 5 7" xfId="276"/>
    <cellStyle name="Normální 5 8" xfId="277"/>
    <cellStyle name="Normální 6" xfId="27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humil.fiser\AppData\Local\Microsoft\Windows\Temporary%20Internet%20Files\Content.Outlook\I2C6X32W\PERIODIKA%202018_souhrn%20&#250;daj&#367;_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iodika-vydav.údaje"/>
      <sheetName val="Periodika - ekonom. údaje"/>
      <sheetName val="Periodika-slovní hodnocení"/>
    </sheetNames>
    <sheetDataSet>
      <sheetData sheetId="0">
        <row r="4">
          <cell r="V4">
            <v>0.4</v>
          </cell>
          <cell r="W4">
            <v>0.15</v>
          </cell>
          <cell r="X4">
            <v>0.1</v>
          </cell>
          <cell r="Y4">
            <v>0.05</v>
          </cell>
        </row>
        <row r="5">
          <cell r="V5">
            <v>0.3</v>
          </cell>
          <cell r="W5">
            <v>0.08</v>
          </cell>
          <cell r="X5">
            <v>0.05</v>
          </cell>
          <cell r="Y5">
            <v>0.05</v>
          </cell>
        </row>
        <row r="6">
          <cell r="V6">
            <v>0.1</v>
          </cell>
          <cell r="W6">
            <v>0.05</v>
          </cell>
          <cell r="X6">
            <v>0.05</v>
          </cell>
          <cell r="Y6">
            <v>0.05</v>
          </cell>
        </row>
        <row r="7">
          <cell r="V7">
            <v>0.4</v>
          </cell>
          <cell r="W7">
            <v>0.15</v>
          </cell>
          <cell r="X7">
            <v>0.1</v>
          </cell>
          <cell r="Y7">
            <v>0.05</v>
          </cell>
        </row>
        <row r="8">
          <cell r="V8">
            <v>0.4</v>
          </cell>
          <cell r="W8">
            <v>0.1</v>
          </cell>
          <cell r="X8">
            <v>0.05</v>
          </cell>
          <cell r="Y8">
            <v>0.05</v>
          </cell>
        </row>
        <row r="9">
          <cell r="V9">
            <v>0.25</v>
          </cell>
          <cell r="W9">
            <v>0.1</v>
          </cell>
          <cell r="X9">
            <v>0.05</v>
          </cell>
          <cell r="Y9">
            <v>0.05</v>
          </cell>
        </row>
        <row r="10">
          <cell r="V10">
            <v>0.35</v>
          </cell>
          <cell r="W10">
            <v>0.1</v>
          </cell>
          <cell r="X10">
            <v>0.05</v>
          </cell>
          <cell r="Y10">
            <v>0.05</v>
          </cell>
        </row>
        <row r="11">
          <cell r="V11">
            <v>0.1</v>
          </cell>
          <cell r="W11">
            <v>0.08</v>
          </cell>
          <cell r="X11">
            <v>0.1</v>
          </cell>
          <cell r="Y11">
            <v>0.05</v>
          </cell>
        </row>
        <row r="12">
          <cell r="V12">
            <v>0.35</v>
          </cell>
          <cell r="W12">
            <v>0.1</v>
          </cell>
          <cell r="X12">
            <v>0.05</v>
          </cell>
          <cell r="Y12">
            <v>0.05</v>
          </cell>
        </row>
        <row r="13">
          <cell r="V13">
            <v>0.4</v>
          </cell>
          <cell r="W13">
            <v>0.15</v>
          </cell>
          <cell r="X13">
            <v>7.0000000000000007E-2</v>
          </cell>
          <cell r="Y13">
            <v>0.05</v>
          </cell>
        </row>
        <row r="14">
          <cell r="V14">
            <v>0.5</v>
          </cell>
          <cell r="W14">
            <v>0.15</v>
          </cell>
          <cell r="X14">
            <v>0.1</v>
          </cell>
          <cell r="Y14">
            <v>0.05</v>
          </cell>
        </row>
        <row r="15">
          <cell r="V15">
            <v>0.3</v>
          </cell>
          <cell r="W15">
            <v>0.12</v>
          </cell>
          <cell r="X15">
            <v>0.05</v>
          </cell>
          <cell r="Y15">
            <v>0.05</v>
          </cell>
        </row>
        <row r="16">
          <cell r="V16">
            <v>0.4</v>
          </cell>
          <cell r="W16">
            <v>0.15</v>
          </cell>
          <cell r="X16">
            <v>0.1</v>
          </cell>
          <cell r="Y16">
            <v>0.05</v>
          </cell>
        </row>
        <row r="17">
          <cell r="V17">
            <v>0.4</v>
          </cell>
          <cell r="W17">
            <v>0.1</v>
          </cell>
          <cell r="X17">
            <v>7.0000000000000007E-2</v>
          </cell>
          <cell r="Y17">
            <v>0.05</v>
          </cell>
        </row>
        <row r="18">
          <cell r="V18">
            <v>0.4</v>
          </cell>
          <cell r="W18">
            <v>0.15</v>
          </cell>
          <cell r="X18">
            <v>0.1</v>
          </cell>
          <cell r="Y18">
            <v>0.05</v>
          </cell>
        </row>
        <row r="22">
          <cell r="V22">
            <v>0.1</v>
          </cell>
          <cell r="W22">
            <v>0.05</v>
          </cell>
          <cell r="X22">
            <v>0.1</v>
          </cell>
          <cell r="Y22">
            <v>0.05</v>
          </cell>
        </row>
        <row r="23">
          <cell r="V23">
            <v>0.4</v>
          </cell>
          <cell r="W23">
            <v>0.15</v>
          </cell>
          <cell r="X23">
            <v>0.1</v>
          </cell>
          <cell r="Y23">
            <v>0.05</v>
          </cell>
        </row>
        <row r="24">
          <cell r="V24">
            <v>0.4</v>
          </cell>
          <cell r="W24">
            <v>0.1</v>
          </cell>
          <cell r="X24">
            <v>0.1</v>
          </cell>
          <cell r="Y24">
            <v>0.05</v>
          </cell>
        </row>
        <row r="25">
          <cell r="V25">
            <v>0.35</v>
          </cell>
          <cell r="W25">
            <v>0.15</v>
          </cell>
          <cell r="X25">
            <v>0.1</v>
          </cell>
          <cell r="Y25">
            <v>0.05</v>
          </cell>
        </row>
        <row r="26">
          <cell r="V26">
            <v>0.5</v>
          </cell>
          <cell r="W26">
            <v>0.15</v>
          </cell>
          <cell r="X26">
            <v>0.1</v>
          </cell>
          <cell r="Y26">
            <v>0.05</v>
          </cell>
        </row>
        <row r="27">
          <cell r="V27">
            <v>0.2</v>
          </cell>
          <cell r="W27">
            <v>0.05</v>
          </cell>
          <cell r="X27">
            <v>0.05</v>
          </cell>
          <cell r="Y27">
            <v>0.05</v>
          </cell>
        </row>
      </sheetData>
      <sheetData sheetId="1"/>
      <sheetData sheetId="2"/>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abSelected="1" zoomScaleNormal="100" workbookViewId="0">
      <selection activeCell="P4" sqref="P4"/>
    </sheetView>
  </sheetViews>
  <sheetFormatPr defaultColWidth="8.85546875" defaultRowHeight="12.75" x14ac:dyDescent="0.2"/>
  <cols>
    <col min="1" max="1" width="1.140625" style="108" customWidth="1"/>
    <col min="2" max="2" width="17.140625" style="30" customWidth="1"/>
    <col min="3" max="3" width="6" customWidth="1"/>
    <col min="4" max="4" width="7.140625" customWidth="1"/>
    <col min="5" max="5" width="6.28515625" customWidth="1"/>
    <col min="6" max="6" width="7.7109375" hidden="1" customWidth="1"/>
    <col min="7" max="7" width="7.85546875" hidden="1" customWidth="1"/>
    <col min="8" max="8" width="10.140625" customWidth="1"/>
    <col min="9" max="9" width="7.5703125" hidden="1" customWidth="1"/>
    <col min="10" max="10" width="9" hidden="1" customWidth="1"/>
    <col min="11" max="11" width="8.7109375" hidden="1" customWidth="1"/>
    <col min="12" max="12" width="11" hidden="1" customWidth="1"/>
    <col min="13" max="13" width="8.5703125" style="31" customWidth="1"/>
    <col min="14" max="14" width="10.140625" customWidth="1"/>
    <col min="15" max="15" width="1.140625" customWidth="1"/>
    <col min="16" max="16" width="8.7109375" customWidth="1"/>
    <col min="17" max="17" width="6.85546875" customWidth="1"/>
    <col min="18" max="18" width="7.7109375" customWidth="1"/>
    <col min="21" max="21" width="7.42578125" customWidth="1"/>
    <col min="22" max="22" width="10.85546875" customWidth="1"/>
    <col min="23" max="23" width="1.28515625" style="32" hidden="1" customWidth="1"/>
    <col min="24" max="24" width="87" style="33" customWidth="1"/>
    <col min="25" max="25" width="23.7109375" style="34" hidden="1" customWidth="1"/>
    <col min="26" max="26" width="1.42578125" customWidth="1"/>
  </cols>
  <sheetData>
    <row r="1" spans="1:26" s="1" customFormat="1" ht="42.75" customHeight="1" thickBot="1" x14ac:dyDescent="0.3">
      <c r="A1" s="109"/>
      <c r="B1" s="103" t="s">
        <v>14</v>
      </c>
      <c r="C1" s="104" t="s">
        <v>71</v>
      </c>
      <c r="D1" s="105"/>
      <c r="E1" s="105"/>
      <c r="F1" s="105"/>
      <c r="G1" s="105"/>
      <c r="H1" s="105"/>
      <c r="I1" s="105"/>
      <c r="J1" s="105"/>
      <c r="K1" s="105"/>
      <c r="L1" s="106"/>
      <c r="M1" s="168" t="s">
        <v>80</v>
      </c>
      <c r="N1" s="169"/>
      <c r="O1" s="175"/>
      <c r="P1" s="125" t="s">
        <v>15</v>
      </c>
      <c r="Q1" s="126"/>
      <c r="R1" s="126"/>
      <c r="S1" s="126"/>
      <c r="T1" s="126"/>
      <c r="U1" s="127"/>
      <c r="V1" s="143" t="s">
        <v>16</v>
      </c>
      <c r="W1" s="144"/>
      <c r="X1" s="145" t="s">
        <v>17</v>
      </c>
      <c r="Y1" s="40"/>
      <c r="Z1" s="142"/>
    </row>
    <row r="2" spans="1:26" ht="86.25" customHeight="1" x14ac:dyDescent="0.2">
      <c r="A2" s="110"/>
      <c r="B2" s="2" t="s">
        <v>18</v>
      </c>
      <c r="C2" s="3" t="s">
        <v>19</v>
      </c>
      <c r="D2" s="4" t="s">
        <v>20</v>
      </c>
      <c r="E2" s="4" t="s">
        <v>74</v>
      </c>
      <c r="F2" s="4" t="s">
        <v>21</v>
      </c>
      <c r="G2" s="4" t="s">
        <v>22</v>
      </c>
      <c r="H2" s="5" t="s">
        <v>23</v>
      </c>
      <c r="I2" s="6" t="s">
        <v>24</v>
      </c>
      <c r="J2" s="4" t="s">
        <v>25</v>
      </c>
      <c r="K2" s="4" t="s">
        <v>26</v>
      </c>
      <c r="L2" s="7" t="s">
        <v>27</v>
      </c>
      <c r="M2" s="170" t="s">
        <v>28</v>
      </c>
      <c r="N2" s="171" t="s">
        <v>29</v>
      </c>
      <c r="O2" s="176"/>
      <c r="P2" s="172" t="s">
        <v>73</v>
      </c>
      <c r="Q2" s="172" t="s">
        <v>72</v>
      </c>
      <c r="R2" s="172" t="s">
        <v>30</v>
      </c>
      <c r="S2" s="172" t="s">
        <v>31</v>
      </c>
      <c r="T2" s="172" t="s">
        <v>32</v>
      </c>
      <c r="U2" s="128" t="s">
        <v>33</v>
      </c>
      <c r="V2" s="138" t="s">
        <v>34</v>
      </c>
      <c r="W2" s="39"/>
      <c r="X2" s="146"/>
      <c r="Y2" s="41" t="s">
        <v>18</v>
      </c>
      <c r="Z2" s="97"/>
    </row>
    <row r="3" spans="1:26" ht="4.5" customHeight="1" x14ac:dyDescent="0.2">
      <c r="A3" s="110"/>
      <c r="B3" s="113"/>
      <c r="C3" s="114"/>
      <c r="D3" s="115"/>
      <c r="E3" s="115"/>
      <c r="F3" s="115"/>
      <c r="G3" s="115"/>
      <c r="H3" s="116"/>
      <c r="I3" s="117"/>
      <c r="J3" s="115"/>
      <c r="K3" s="115"/>
      <c r="L3" s="118"/>
      <c r="M3" s="119"/>
      <c r="N3" s="116"/>
      <c r="O3" s="173"/>
      <c r="P3" s="120"/>
      <c r="Q3" s="121"/>
      <c r="R3" s="121"/>
      <c r="S3" s="121"/>
      <c r="T3" s="121"/>
      <c r="U3" s="122"/>
      <c r="V3" s="122"/>
      <c r="W3" s="123"/>
      <c r="X3" s="124"/>
      <c r="Y3" s="48"/>
      <c r="Z3" s="97"/>
    </row>
    <row r="4" spans="1:26" ht="146.25" customHeight="1" x14ac:dyDescent="0.2">
      <c r="A4" s="110"/>
      <c r="B4" s="50" t="s">
        <v>35</v>
      </c>
      <c r="C4" s="55">
        <v>2</v>
      </c>
      <c r="D4" s="56">
        <v>800</v>
      </c>
      <c r="E4" s="57">
        <v>0.4375</v>
      </c>
      <c r="F4" s="8">
        <v>0</v>
      </c>
      <c r="G4" s="9">
        <v>0</v>
      </c>
      <c r="H4" s="58">
        <v>850000</v>
      </c>
      <c r="I4" s="59">
        <v>531.25</v>
      </c>
      <c r="J4" s="56">
        <v>150000</v>
      </c>
      <c r="K4" s="56">
        <v>150000</v>
      </c>
      <c r="L4" s="60">
        <v>-700000</v>
      </c>
      <c r="M4" s="147">
        <f>SUM(N4)/H4*1</f>
        <v>0.6470588235294118</v>
      </c>
      <c r="N4" s="148">
        <v>550000</v>
      </c>
      <c r="O4" s="177"/>
      <c r="P4" s="149">
        <v>0.2</v>
      </c>
      <c r="Q4" s="150">
        <f>'[1]Periodika-vydav.údaje'!V14</f>
        <v>0.5</v>
      </c>
      <c r="R4" s="150">
        <f>'[1]Periodika-vydav.údaje'!W14</f>
        <v>0.15</v>
      </c>
      <c r="S4" s="150">
        <f>'[1]Periodika-vydav.údaje'!X14</f>
        <v>0.1</v>
      </c>
      <c r="T4" s="150">
        <f>'[1]Periodika-vydav.údaje'!Y14</f>
        <v>0.05</v>
      </c>
      <c r="U4" s="129">
        <f t="shared" ref="U4:U25" si="0">SUM(P4:T4)</f>
        <v>1</v>
      </c>
      <c r="V4" s="139">
        <v>550000</v>
      </c>
      <c r="W4" s="35"/>
      <c r="X4" s="88" t="s">
        <v>66</v>
      </c>
      <c r="Y4" s="41" t="s">
        <v>35</v>
      </c>
      <c r="Z4" s="97"/>
    </row>
    <row r="5" spans="1:26" ht="114.75" customHeight="1" x14ac:dyDescent="0.2">
      <c r="A5" s="111"/>
      <c r="B5" s="50" t="s">
        <v>36</v>
      </c>
      <c r="C5" s="55" t="s">
        <v>37</v>
      </c>
      <c r="D5" s="56">
        <v>0</v>
      </c>
      <c r="E5" s="57" t="s">
        <v>38</v>
      </c>
      <c r="F5" s="8">
        <v>0</v>
      </c>
      <c r="G5" s="9">
        <v>0</v>
      </c>
      <c r="H5" s="58">
        <v>1640000</v>
      </c>
      <c r="I5" s="59" t="s">
        <v>38</v>
      </c>
      <c r="J5" s="56" t="s">
        <v>38</v>
      </c>
      <c r="K5" s="56">
        <v>540000</v>
      </c>
      <c r="L5" s="60">
        <v>-1100000</v>
      </c>
      <c r="M5" s="147">
        <f>SUM(N5)/H5*1</f>
        <v>0.67073170731707321</v>
      </c>
      <c r="N5" s="148">
        <v>1100000</v>
      </c>
      <c r="O5" s="177"/>
      <c r="P5" s="151">
        <v>0.2</v>
      </c>
      <c r="Q5" s="150">
        <f>'[1]Periodika-vydav.údaje'!V26</f>
        <v>0.5</v>
      </c>
      <c r="R5" s="150">
        <f>'[1]Periodika-vydav.údaje'!W26</f>
        <v>0.15</v>
      </c>
      <c r="S5" s="150">
        <f>'[1]Periodika-vydav.údaje'!X26</f>
        <v>0.1</v>
      </c>
      <c r="T5" s="150">
        <f>'[1]Periodika-vydav.údaje'!Y26</f>
        <v>0.05</v>
      </c>
      <c r="U5" s="129">
        <f t="shared" si="0"/>
        <v>1</v>
      </c>
      <c r="V5" s="139">
        <v>1100000</v>
      </c>
      <c r="W5" s="36"/>
      <c r="X5" s="88" t="s">
        <v>67</v>
      </c>
      <c r="Y5" s="41" t="s">
        <v>36</v>
      </c>
      <c r="Z5" s="97"/>
    </row>
    <row r="6" spans="1:26" ht="132" customHeight="1" x14ac:dyDescent="0.2">
      <c r="A6" s="110"/>
      <c r="B6" s="51" t="s">
        <v>75</v>
      </c>
      <c r="C6" s="55">
        <v>26</v>
      </c>
      <c r="D6" s="56">
        <v>5500</v>
      </c>
      <c r="E6" s="57">
        <v>0.36363636363636365</v>
      </c>
      <c r="F6" s="8">
        <v>19000</v>
      </c>
      <c r="G6" s="8">
        <v>200000</v>
      </c>
      <c r="H6" s="58">
        <v>5393938</v>
      </c>
      <c r="I6" s="59">
        <v>37.719846153846156</v>
      </c>
      <c r="J6" s="56">
        <v>800000</v>
      </c>
      <c r="K6" s="56">
        <v>1810000</v>
      </c>
      <c r="L6" s="60">
        <v>-3583938</v>
      </c>
      <c r="M6" s="147">
        <f>SUM(N6)/H6*1</f>
        <v>0.50999992955054363</v>
      </c>
      <c r="N6" s="148">
        <v>2750908</v>
      </c>
      <c r="O6" s="177"/>
      <c r="P6" s="151">
        <v>0.2</v>
      </c>
      <c r="Q6" s="150">
        <f>'[1]Periodika-vydav.údaje'!V4</f>
        <v>0.4</v>
      </c>
      <c r="R6" s="150">
        <f>'[1]Periodika-vydav.údaje'!W4</f>
        <v>0.15</v>
      </c>
      <c r="S6" s="150">
        <f>'[1]Periodika-vydav.údaje'!X4</f>
        <v>0.1</v>
      </c>
      <c r="T6" s="150">
        <f>'[1]Periodika-vydav.údaje'!Y4</f>
        <v>0.05</v>
      </c>
      <c r="U6" s="129">
        <f t="shared" si="0"/>
        <v>0.90000000000000013</v>
      </c>
      <c r="V6" s="139">
        <v>2750000</v>
      </c>
      <c r="W6" s="36"/>
      <c r="X6" s="88" t="s">
        <v>68</v>
      </c>
      <c r="Y6" s="42" t="s">
        <v>39</v>
      </c>
      <c r="Z6" s="97"/>
    </row>
    <row r="7" spans="1:26" ht="8.25" customHeight="1" x14ac:dyDescent="0.2">
      <c r="A7" s="110"/>
      <c r="B7" s="51"/>
      <c r="C7" s="55"/>
      <c r="D7" s="56"/>
      <c r="E7" s="57"/>
      <c r="F7" s="8"/>
      <c r="G7" s="8"/>
      <c r="H7" s="58"/>
      <c r="I7" s="59"/>
      <c r="J7" s="56"/>
      <c r="K7" s="56"/>
      <c r="L7" s="60"/>
      <c r="M7" s="147"/>
      <c r="N7" s="148"/>
      <c r="O7" s="177"/>
      <c r="P7" s="151"/>
      <c r="Q7" s="150"/>
      <c r="R7" s="150"/>
      <c r="S7" s="150"/>
      <c r="T7" s="150"/>
      <c r="U7" s="129"/>
      <c r="V7" s="139"/>
      <c r="W7" s="36"/>
      <c r="X7" s="88"/>
      <c r="Y7" s="42"/>
      <c r="Z7" s="97"/>
    </row>
    <row r="8" spans="1:26" ht="109.5" customHeight="1" x14ac:dyDescent="0.2">
      <c r="A8" s="110"/>
      <c r="B8" s="50" t="s">
        <v>40</v>
      </c>
      <c r="C8" s="55">
        <v>4</v>
      </c>
      <c r="D8" s="56">
        <v>4500</v>
      </c>
      <c r="E8" s="57">
        <v>0.33333333333333326</v>
      </c>
      <c r="F8" s="8">
        <v>0</v>
      </c>
      <c r="G8" s="9">
        <v>0</v>
      </c>
      <c r="H8" s="58">
        <v>1820000</v>
      </c>
      <c r="I8" s="59">
        <v>101.11111111111111</v>
      </c>
      <c r="J8" s="56">
        <v>320000</v>
      </c>
      <c r="K8" s="56">
        <v>1220000</v>
      </c>
      <c r="L8" s="60">
        <v>-600000</v>
      </c>
      <c r="M8" s="147">
        <f>SUM(N8)/H8*1</f>
        <v>0.32967032967032966</v>
      </c>
      <c r="N8" s="148">
        <v>600000</v>
      </c>
      <c r="O8" s="177"/>
      <c r="P8" s="151">
        <v>0.2</v>
      </c>
      <c r="Q8" s="150">
        <f>'[1]Periodika-vydav.údaje'!V16</f>
        <v>0.4</v>
      </c>
      <c r="R8" s="150">
        <f>'[1]Periodika-vydav.údaje'!W16</f>
        <v>0.15</v>
      </c>
      <c r="S8" s="150">
        <f>'[1]Periodika-vydav.údaje'!X16</f>
        <v>0.1</v>
      </c>
      <c r="T8" s="150">
        <f>'[1]Periodika-vydav.údaje'!Y16</f>
        <v>0.05</v>
      </c>
      <c r="U8" s="129">
        <f t="shared" si="0"/>
        <v>0.90000000000000013</v>
      </c>
      <c r="V8" s="139">
        <v>600000</v>
      </c>
      <c r="W8" s="36"/>
      <c r="X8" s="88" t="s">
        <v>69</v>
      </c>
      <c r="Y8" s="41" t="s">
        <v>40</v>
      </c>
      <c r="Z8" s="97"/>
    </row>
    <row r="9" spans="1:26" ht="141" customHeight="1" x14ac:dyDescent="0.2">
      <c r="A9" s="111"/>
      <c r="B9" s="51" t="s">
        <v>76</v>
      </c>
      <c r="C9" s="55">
        <v>21</v>
      </c>
      <c r="D9" s="56">
        <v>1200</v>
      </c>
      <c r="E9" s="57">
        <v>0.125</v>
      </c>
      <c r="F9" s="8">
        <v>500000</v>
      </c>
      <c r="G9" s="8">
        <v>200000</v>
      </c>
      <c r="H9" s="58">
        <v>3093000</v>
      </c>
      <c r="I9" s="59">
        <v>122.73809523809524</v>
      </c>
      <c r="J9" s="56">
        <v>300000</v>
      </c>
      <c r="K9" s="56">
        <v>420000</v>
      </c>
      <c r="L9" s="60">
        <v>-2673000</v>
      </c>
      <c r="M9" s="152">
        <f>SUM(N9)/H9*1</f>
        <v>0.84060782411897839</v>
      </c>
      <c r="N9" s="153">
        <v>2600000</v>
      </c>
      <c r="O9" s="178"/>
      <c r="P9" s="151">
        <v>0.2</v>
      </c>
      <c r="Q9" s="150">
        <f>'[1]Periodika-vydav.údaje'!V18</f>
        <v>0.4</v>
      </c>
      <c r="R9" s="150">
        <f>'[1]Periodika-vydav.údaje'!W18</f>
        <v>0.15</v>
      </c>
      <c r="S9" s="150">
        <f>'[1]Periodika-vydav.údaje'!X18</f>
        <v>0.1</v>
      </c>
      <c r="T9" s="150">
        <f>'[1]Periodika-vydav.údaje'!Y18</f>
        <v>0.05</v>
      </c>
      <c r="U9" s="129">
        <f t="shared" si="0"/>
        <v>0.90000000000000013</v>
      </c>
      <c r="V9" s="139">
        <v>2600000</v>
      </c>
      <c r="W9" s="36"/>
      <c r="X9" s="89" t="s">
        <v>0</v>
      </c>
      <c r="Y9" s="42" t="s">
        <v>41</v>
      </c>
      <c r="Z9" s="97"/>
    </row>
    <row r="10" spans="1:26" ht="93" customHeight="1" x14ac:dyDescent="0.2">
      <c r="A10" s="111"/>
      <c r="B10" s="50" t="s">
        <v>42</v>
      </c>
      <c r="C10" s="55" t="s">
        <v>37</v>
      </c>
      <c r="D10" s="56">
        <v>0</v>
      </c>
      <c r="E10" s="57" t="s">
        <v>38</v>
      </c>
      <c r="F10" s="8">
        <v>0</v>
      </c>
      <c r="G10" s="8">
        <v>0</v>
      </c>
      <c r="H10" s="61">
        <v>218500</v>
      </c>
      <c r="I10" s="59" t="s">
        <v>38</v>
      </c>
      <c r="J10" s="62" t="s">
        <v>38</v>
      </c>
      <c r="K10" s="56">
        <v>37400</v>
      </c>
      <c r="L10" s="60">
        <v>-181100</v>
      </c>
      <c r="M10" s="147">
        <f>SUM(N10)/H10*1</f>
        <v>0.6</v>
      </c>
      <c r="N10" s="148">
        <v>131100</v>
      </c>
      <c r="O10" s="177"/>
      <c r="P10" s="151">
        <v>0.2</v>
      </c>
      <c r="Q10" s="150">
        <f>'[1]Periodika-vydav.údaje'!V23</f>
        <v>0.4</v>
      </c>
      <c r="R10" s="150">
        <f>'[1]Periodika-vydav.údaje'!W23</f>
        <v>0.15</v>
      </c>
      <c r="S10" s="150">
        <f>'[1]Periodika-vydav.údaje'!X23</f>
        <v>0.1</v>
      </c>
      <c r="T10" s="150">
        <f>'[1]Periodika-vydav.údaje'!Y23</f>
        <v>0.05</v>
      </c>
      <c r="U10" s="129">
        <f t="shared" si="0"/>
        <v>0.90000000000000013</v>
      </c>
      <c r="V10" s="139">
        <v>131000</v>
      </c>
      <c r="W10" s="36"/>
      <c r="X10" s="88" t="s">
        <v>1</v>
      </c>
      <c r="Y10" s="41" t="s">
        <v>42</v>
      </c>
      <c r="Z10" s="97"/>
    </row>
    <row r="11" spans="1:26" ht="88.5" customHeight="1" x14ac:dyDescent="0.2">
      <c r="A11" s="110"/>
      <c r="B11" s="50" t="s">
        <v>43</v>
      </c>
      <c r="C11" s="55">
        <v>10</v>
      </c>
      <c r="D11" s="56">
        <v>1300</v>
      </c>
      <c r="E11" s="57">
        <v>0.38461538461538469</v>
      </c>
      <c r="F11" s="8">
        <v>360000</v>
      </c>
      <c r="G11" s="8">
        <v>245000</v>
      </c>
      <c r="H11" s="58">
        <v>4280000</v>
      </c>
      <c r="I11" s="59">
        <v>329.23076923076923</v>
      </c>
      <c r="J11" s="56">
        <v>620000</v>
      </c>
      <c r="K11" s="56">
        <v>720000</v>
      </c>
      <c r="L11" s="60">
        <v>-3560000</v>
      </c>
      <c r="M11" s="147">
        <f>SUM(N11)/H11*1</f>
        <v>0.69158878504672894</v>
      </c>
      <c r="N11" s="153">
        <v>2960000</v>
      </c>
      <c r="O11" s="178"/>
      <c r="P11" s="151">
        <v>0.19</v>
      </c>
      <c r="Q11" s="150">
        <f>'[1]Periodika-vydav.údaje'!V7</f>
        <v>0.4</v>
      </c>
      <c r="R11" s="150">
        <f>'[1]Periodika-vydav.údaje'!W7</f>
        <v>0.15</v>
      </c>
      <c r="S11" s="150">
        <f>'[1]Periodika-vydav.údaje'!X7</f>
        <v>0.1</v>
      </c>
      <c r="T11" s="150">
        <f>'[1]Periodika-vydav.údaje'!Y7</f>
        <v>0.05</v>
      </c>
      <c r="U11" s="129">
        <f t="shared" si="0"/>
        <v>0.89000000000000012</v>
      </c>
      <c r="V11" s="139">
        <v>2959000</v>
      </c>
      <c r="W11" s="36"/>
      <c r="X11" s="88" t="s">
        <v>2</v>
      </c>
      <c r="Y11" s="41" t="s">
        <v>43</v>
      </c>
      <c r="Z11" s="97"/>
    </row>
    <row r="12" spans="1:26" s="10" customFormat="1" ht="100.5" customHeight="1" x14ac:dyDescent="0.2">
      <c r="A12" s="110"/>
      <c r="B12" s="51" t="s">
        <v>77</v>
      </c>
      <c r="C12" s="55">
        <v>11</v>
      </c>
      <c r="D12" s="56">
        <v>400</v>
      </c>
      <c r="E12" s="57">
        <v>0.32500000000000001</v>
      </c>
      <c r="F12" s="8">
        <v>100000</v>
      </c>
      <c r="G12" s="8">
        <v>0</v>
      </c>
      <c r="H12" s="58">
        <v>970000</v>
      </c>
      <c r="I12" s="59">
        <v>220.45454545454547</v>
      </c>
      <c r="J12" s="56">
        <v>100000</v>
      </c>
      <c r="K12" s="56">
        <v>115000</v>
      </c>
      <c r="L12" s="60">
        <v>-855000</v>
      </c>
      <c r="M12" s="152">
        <f>SUM(N12)/H12*1</f>
        <v>0.77319587628865982</v>
      </c>
      <c r="N12" s="153">
        <v>750000</v>
      </c>
      <c r="O12" s="178"/>
      <c r="P12" s="151">
        <v>0.2</v>
      </c>
      <c r="Q12" s="150">
        <f>'[1]Periodika-vydav.údaje'!V13</f>
        <v>0.4</v>
      </c>
      <c r="R12" s="150">
        <f>'[1]Periodika-vydav.údaje'!W13</f>
        <v>0.15</v>
      </c>
      <c r="S12" s="150">
        <f>'[1]Periodika-vydav.údaje'!X13</f>
        <v>7.0000000000000007E-2</v>
      </c>
      <c r="T12" s="150">
        <f>'[1]Periodika-vydav.údaje'!Y13</f>
        <v>0.05</v>
      </c>
      <c r="U12" s="129">
        <f t="shared" si="0"/>
        <v>0.87000000000000011</v>
      </c>
      <c r="V12" s="139">
        <v>750000</v>
      </c>
      <c r="W12" s="36"/>
      <c r="X12" s="88" t="s">
        <v>3</v>
      </c>
      <c r="Y12" s="42" t="s">
        <v>44</v>
      </c>
      <c r="Z12" s="97"/>
    </row>
    <row r="13" spans="1:26" ht="57" customHeight="1" x14ac:dyDescent="0.2">
      <c r="A13" s="111"/>
      <c r="B13" s="50" t="s">
        <v>45</v>
      </c>
      <c r="C13" s="55" t="s">
        <v>37</v>
      </c>
      <c r="D13" s="56">
        <v>0</v>
      </c>
      <c r="E13" s="57" t="s">
        <v>38</v>
      </c>
      <c r="F13" s="8">
        <v>20000</v>
      </c>
      <c r="G13" s="8">
        <v>7000</v>
      </c>
      <c r="H13" s="58">
        <v>208000</v>
      </c>
      <c r="I13" s="59" t="s">
        <v>38</v>
      </c>
      <c r="J13" s="62" t="s">
        <v>38</v>
      </c>
      <c r="K13" s="56">
        <v>0</v>
      </c>
      <c r="L13" s="60">
        <v>-208000</v>
      </c>
      <c r="M13" s="147">
        <f>SUM(N13)/H13*1</f>
        <v>0.33653846153846156</v>
      </c>
      <c r="N13" s="148">
        <v>70000</v>
      </c>
      <c r="O13" s="177"/>
      <c r="P13" s="151">
        <v>0.2</v>
      </c>
      <c r="Q13" s="150">
        <f>'[1]Periodika-vydav.údaje'!V24</f>
        <v>0.4</v>
      </c>
      <c r="R13" s="150">
        <f>'[1]Periodika-vydav.údaje'!W24</f>
        <v>0.1</v>
      </c>
      <c r="S13" s="150">
        <f>'[1]Periodika-vydav.údaje'!X24</f>
        <v>0.1</v>
      </c>
      <c r="T13" s="150">
        <f>'[1]Periodika-vydav.údaje'!Y24</f>
        <v>0.05</v>
      </c>
      <c r="U13" s="129">
        <f t="shared" si="0"/>
        <v>0.85000000000000009</v>
      </c>
      <c r="V13" s="139">
        <v>70000</v>
      </c>
      <c r="W13" s="36"/>
      <c r="X13" s="88" t="s">
        <v>4</v>
      </c>
      <c r="Y13" s="41" t="s">
        <v>45</v>
      </c>
      <c r="Z13" s="97"/>
    </row>
    <row r="14" spans="1:26" ht="144" customHeight="1" x14ac:dyDescent="0.2">
      <c r="A14" s="110"/>
      <c r="B14" s="51" t="s">
        <v>65</v>
      </c>
      <c r="C14" s="55">
        <v>4</v>
      </c>
      <c r="D14" s="56">
        <v>200</v>
      </c>
      <c r="E14" s="57">
        <v>0.56000000000000005</v>
      </c>
      <c r="F14" s="8">
        <v>30000</v>
      </c>
      <c r="G14" s="8">
        <v>20100</v>
      </c>
      <c r="H14" s="58">
        <v>287300</v>
      </c>
      <c r="I14" s="59">
        <v>359.125</v>
      </c>
      <c r="J14" s="56">
        <v>25000</v>
      </c>
      <c r="K14" s="56">
        <v>33500</v>
      </c>
      <c r="L14" s="60">
        <v>-253800</v>
      </c>
      <c r="M14" s="147">
        <f>SUM(N14)/H14*1</f>
        <v>0.69961712495649142</v>
      </c>
      <c r="N14" s="148">
        <v>201000</v>
      </c>
      <c r="O14" s="177"/>
      <c r="P14" s="151">
        <v>0.2</v>
      </c>
      <c r="Q14" s="150">
        <f>'[1]Periodika-vydav.údaje'!V8</f>
        <v>0.4</v>
      </c>
      <c r="R14" s="150">
        <f>'[1]Periodika-vydav.údaje'!W8</f>
        <v>0.1</v>
      </c>
      <c r="S14" s="150">
        <f>'[1]Periodika-vydav.údaje'!X8</f>
        <v>0.05</v>
      </c>
      <c r="T14" s="150">
        <f>'[1]Periodika-vydav.údaje'!Y8</f>
        <v>0.05</v>
      </c>
      <c r="U14" s="129">
        <f t="shared" si="0"/>
        <v>0.80000000000000016</v>
      </c>
      <c r="V14" s="139">
        <v>190000</v>
      </c>
      <c r="W14" s="36"/>
      <c r="X14" s="88" t="s">
        <v>6</v>
      </c>
      <c r="Y14" s="42" t="s">
        <v>5</v>
      </c>
      <c r="Z14" s="97"/>
    </row>
    <row r="15" spans="1:26" ht="55.5" customHeight="1" x14ac:dyDescent="0.2">
      <c r="A15" s="111"/>
      <c r="B15" s="51" t="s">
        <v>78</v>
      </c>
      <c r="C15" s="55" t="s">
        <v>37</v>
      </c>
      <c r="D15" s="56">
        <v>0</v>
      </c>
      <c r="E15" s="57" t="s">
        <v>38</v>
      </c>
      <c r="F15" s="8">
        <v>67000</v>
      </c>
      <c r="G15" s="8">
        <v>45000</v>
      </c>
      <c r="H15" s="58">
        <v>820000</v>
      </c>
      <c r="I15" s="59" t="s">
        <v>38</v>
      </c>
      <c r="J15" s="62" t="s">
        <v>38</v>
      </c>
      <c r="K15" s="56">
        <v>0</v>
      </c>
      <c r="L15" s="60">
        <v>-820000</v>
      </c>
      <c r="M15" s="152">
        <f>SUM(N15)/H15*1</f>
        <v>0.75609756097560976</v>
      </c>
      <c r="N15" s="153">
        <v>620000</v>
      </c>
      <c r="O15" s="178"/>
      <c r="P15" s="151">
        <v>0.15</v>
      </c>
      <c r="Q15" s="150">
        <f>'[1]Periodika-vydav.údaje'!V25</f>
        <v>0.35</v>
      </c>
      <c r="R15" s="150">
        <f>'[1]Periodika-vydav.údaje'!W25</f>
        <v>0.15</v>
      </c>
      <c r="S15" s="150">
        <f>'[1]Periodika-vydav.údaje'!X25</f>
        <v>0.1</v>
      </c>
      <c r="T15" s="150">
        <f>'[1]Periodika-vydav.údaje'!Y25</f>
        <v>0.05</v>
      </c>
      <c r="U15" s="129">
        <f t="shared" si="0"/>
        <v>0.8</v>
      </c>
      <c r="V15" s="139">
        <v>500000</v>
      </c>
      <c r="W15" s="36"/>
      <c r="X15" s="88" t="s">
        <v>47</v>
      </c>
      <c r="Y15" s="42" t="s">
        <v>46</v>
      </c>
      <c r="Z15" s="97"/>
    </row>
    <row r="16" spans="1:26" ht="61.5" customHeight="1" x14ac:dyDescent="0.2">
      <c r="A16" s="110"/>
      <c r="B16" s="50" t="s">
        <v>48</v>
      </c>
      <c r="C16" s="55">
        <v>6</v>
      </c>
      <c r="D16" s="56">
        <v>1100</v>
      </c>
      <c r="E16" s="57">
        <v>0.10909090909090909</v>
      </c>
      <c r="F16" s="8" t="s">
        <v>49</v>
      </c>
      <c r="G16" s="9" t="s">
        <v>49</v>
      </c>
      <c r="H16" s="58">
        <v>882000</v>
      </c>
      <c r="I16" s="59">
        <v>134</v>
      </c>
      <c r="J16" s="56">
        <v>258000</v>
      </c>
      <c r="K16" s="56">
        <v>318000</v>
      </c>
      <c r="L16" s="60">
        <v>-564000</v>
      </c>
      <c r="M16" s="147">
        <f>SUM(N16)/H16*1</f>
        <v>0.40816326530612246</v>
      </c>
      <c r="N16" s="148">
        <v>360000</v>
      </c>
      <c r="O16" s="177"/>
      <c r="P16" s="151">
        <v>0.2</v>
      </c>
      <c r="Q16" s="150">
        <f>'[1]Periodika-vydav.údaje'!V10</f>
        <v>0.35</v>
      </c>
      <c r="R16" s="150">
        <f>'[1]Periodika-vydav.údaje'!W10</f>
        <v>0.1</v>
      </c>
      <c r="S16" s="150">
        <f>'[1]Periodika-vydav.údaje'!X10</f>
        <v>0.05</v>
      </c>
      <c r="T16" s="150">
        <f>'[1]Periodika-vydav.údaje'!Y10</f>
        <v>0.05</v>
      </c>
      <c r="U16" s="129">
        <f t="shared" si="0"/>
        <v>0.75000000000000011</v>
      </c>
      <c r="V16" s="139">
        <v>300000</v>
      </c>
      <c r="W16" s="36"/>
      <c r="X16" s="89" t="s">
        <v>50</v>
      </c>
      <c r="Y16" s="41" t="s">
        <v>48</v>
      </c>
      <c r="Z16" s="97"/>
    </row>
    <row r="17" spans="1:26" ht="94.5" customHeight="1" x14ac:dyDescent="0.2">
      <c r="A17" s="110"/>
      <c r="B17" s="50" t="s">
        <v>51</v>
      </c>
      <c r="C17" s="55">
        <v>4</v>
      </c>
      <c r="D17" s="56">
        <v>375</v>
      </c>
      <c r="E17" s="57">
        <v>0.4</v>
      </c>
      <c r="F17" s="8">
        <v>0</v>
      </c>
      <c r="G17" s="9">
        <v>0</v>
      </c>
      <c r="H17" s="58">
        <v>517400</v>
      </c>
      <c r="I17" s="59">
        <v>344.93333333333334</v>
      </c>
      <c r="J17" s="56">
        <v>8100</v>
      </c>
      <c r="K17" s="56">
        <v>28100</v>
      </c>
      <c r="L17" s="60">
        <v>-489300</v>
      </c>
      <c r="M17" s="147">
        <f>SUM(N17)/H17*1</f>
        <v>0.51217626594511012</v>
      </c>
      <c r="N17" s="148">
        <v>265000</v>
      </c>
      <c r="O17" s="177"/>
      <c r="P17" s="151">
        <v>0.2</v>
      </c>
      <c r="Q17" s="150">
        <f>'[1]Periodika-vydav.údaje'!V15</f>
        <v>0.3</v>
      </c>
      <c r="R17" s="150">
        <f>'[1]Periodika-vydav.údaje'!W15</f>
        <v>0.12</v>
      </c>
      <c r="S17" s="150">
        <f>'[1]Periodika-vydav.údaje'!X15</f>
        <v>0.05</v>
      </c>
      <c r="T17" s="150">
        <f>'[1]Periodika-vydav.údaje'!Y15</f>
        <v>0.05</v>
      </c>
      <c r="U17" s="129">
        <f t="shared" si="0"/>
        <v>0.72000000000000008</v>
      </c>
      <c r="V17" s="139">
        <v>210000</v>
      </c>
      <c r="W17" s="36"/>
      <c r="X17" s="88" t="s">
        <v>7</v>
      </c>
      <c r="Y17" s="41" t="s">
        <v>51</v>
      </c>
      <c r="Z17" s="97"/>
    </row>
    <row r="18" spans="1:26" ht="136.5" customHeight="1" x14ac:dyDescent="0.2">
      <c r="A18" s="110"/>
      <c r="B18" s="52" t="s">
        <v>52</v>
      </c>
      <c r="C18" s="63">
        <v>4</v>
      </c>
      <c r="D18" s="64">
        <v>1000</v>
      </c>
      <c r="E18" s="65">
        <v>0.5</v>
      </c>
      <c r="F18" s="11">
        <v>0</v>
      </c>
      <c r="G18" s="12">
        <v>0</v>
      </c>
      <c r="H18" s="66">
        <v>2500000</v>
      </c>
      <c r="I18" s="67">
        <v>625</v>
      </c>
      <c r="J18" s="64">
        <v>370000</v>
      </c>
      <c r="K18" s="64">
        <v>730000</v>
      </c>
      <c r="L18" s="68">
        <v>-1770000</v>
      </c>
      <c r="M18" s="147">
        <f>SUM(N18)/H18*1</f>
        <v>0.6</v>
      </c>
      <c r="N18" s="154">
        <v>1500000</v>
      </c>
      <c r="O18" s="179"/>
      <c r="P18" s="151">
        <v>0.1</v>
      </c>
      <c r="Q18" s="150">
        <f>'[1]Periodika-vydav.údaje'!V17</f>
        <v>0.4</v>
      </c>
      <c r="R18" s="150">
        <f>'[1]Periodika-vydav.údaje'!W17</f>
        <v>0.1</v>
      </c>
      <c r="S18" s="150">
        <f>'[1]Periodika-vydav.údaje'!X17</f>
        <v>7.0000000000000007E-2</v>
      </c>
      <c r="T18" s="150">
        <f>'[1]Periodika-vydav.údaje'!Y17</f>
        <v>0.05</v>
      </c>
      <c r="U18" s="129">
        <f t="shared" si="0"/>
        <v>0.72</v>
      </c>
      <c r="V18" s="139">
        <v>1150000</v>
      </c>
      <c r="W18" s="36"/>
      <c r="X18" s="90" t="s">
        <v>8</v>
      </c>
      <c r="Y18" s="43" t="s">
        <v>52</v>
      </c>
      <c r="Z18" s="97"/>
    </row>
    <row r="19" spans="1:26" ht="116.25" customHeight="1" thickBot="1" x14ac:dyDescent="0.25">
      <c r="A19" s="112"/>
      <c r="B19" s="53" t="s">
        <v>53</v>
      </c>
      <c r="C19" s="69">
        <v>3</v>
      </c>
      <c r="D19" s="70">
        <v>550</v>
      </c>
      <c r="E19" s="71">
        <v>0.63636363636363635</v>
      </c>
      <c r="F19" s="13" t="s">
        <v>54</v>
      </c>
      <c r="G19" s="14" t="s">
        <v>54</v>
      </c>
      <c r="H19" s="72">
        <v>1140000</v>
      </c>
      <c r="I19" s="73">
        <v>691</v>
      </c>
      <c r="J19" s="70">
        <v>230000</v>
      </c>
      <c r="K19" s="70">
        <v>290000</v>
      </c>
      <c r="L19" s="74">
        <v>-850000</v>
      </c>
      <c r="M19" s="147">
        <f>SUM(N19)/H19*1</f>
        <v>0.42105263157894735</v>
      </c>
      <c r="N19" s="155">
        <v>480000</v>
      </c>
      <c r="O19" s="179"/>
      <c r="P19" s="151">
        <v>0.15</v>
      </c>
      <c r="Q19" s="150">
        <f>'[1]Periodika-vydav.údaje'!V5</f>
        <v>0.3</v>
      </c>
      <c r="R19" s="150">
        <f>'[1]Periodika-vydav.údaje'!W5</f>
        <v>0.08</v>
      </c>
      <c r="S19" s="150">
        <f>'[1]Periodika-vydav.údaje'!X5</f>
        <v>0.05</v>
      </c>
      <c r="T19" s="150">
        <f>'[1]Periodika-vydav.údaje'!Y5</f>
        <v>0.05</v>
      </c>
      <c r="U19" s="129">
        <f t="shared" si="0"/>
        <v>0.63</v>
      </c>
      <c r="V19" s="139">
        <v>350000</v>
      </c>
      <c r="W19" s="36"/>
      <c r="X19" s="88" t="s">
        <v>9</v>
      </c>
      <c r="Y19" s="44" t="s">
        <v>53</v>
      </c>
      <c r="Z19" s="97"/>
    </row>
    <row r="20" spans="1:26" ht="75" customHeight="1" x14ac:dyDescent="0.2">
      <c r="A20" s="110"/>
      <c r="B20" s="54" t="s">
        <v>55</v>
      </c>
      <c r="C20" s="75">
        <v>6</v>
      </c>
      <c r="D20" s="76">
        <v>557</v>
      </c>
      <c r="E20" s="77">
        <v>0.35906642728904847</v>
      </c>
      <c r="F20" s="15">
        <v>76000</v>
      </c>
      <c r="G20" s="15">
        <v>51000</v>
      </c>
      <c r="H20" s="78">
        <v>953000</v>
      </c>
      <c r="I20" s="79">
        <v>285.15858767205265</v>
      </c>
      <c r="J20" s="76">
        <v>293000</v>
      </c>
      <c r="K20" s="76">
        <v>306000</v>
      </c>
      <c r="L20" s="80">
        <v>-647000</v>
      </c>
      <c r="M20" s="147">
        <f>SUM(N20)/H20*1</f>
        <v>0.52465897166841557</v>
      </c>
      <c r="N20" s="156">
        <v>500000</v>
      </c>
      <c r="O20" s="180"/>
      <c r="P20" s="157">
        <v>0.15</v>
      </c>
      <c r="Q20" s="158">
        <f>'[1]Periodika-vydav.údaje'!V9</f>
        <v>0.25</v>
      </c>
      <c r="R20" s="158">
        <f>'[1]Periodika-vydav.údaje'!W9</f>
        <v>0.1</v>
      </c>
      <c r="S20" s="158">
        <f>'[1]Periodika-vydav.údaje'!X9</f>
        <v>0.05</v>
      </c>
      <c r="T20" s="158">
        <f>'[1]Periodika-vydav.údaje'!Y9</f>
        <v>0.05</v>
      </c>
      <c r="U20" s="130">
        <f t="shared" si="0"/>
        <v>0.60000000000000009</v>
      </c>
      <c r="V20" s="140">
        <v>350000</v>
      </c>
      <c r="W20" s="37"/>
      <c r="X20" s="88" t="s">
        <v>10</v>
      </c>
      <c r="Y20" s="45" t="s">
        <v>55</v>
      </c>
      <c r="Z20" s="97"/>
    </row>
    <row r="21" spans="1:26" ht="137.25" customHeight="1" x14ac:dyDescent="0.2">
      <c r="A21" s="110"/>
      <c r="B21" s="51" t="s">
        <v>79</v>
      </c>
      <c r="C21" s="55">
        <v>2</v>
      </c>
      <c r="D21" s="56">
        <v>158</v>
      </c>
      <c r="E21" s="57">
        <v>0.50632911392405067</v>
      </c>
      <c r="F21" s="8">
        <v>75000</v>
      </c>
      <c r="G21" s="8">
        <v>50000</v>
      </c>
      <c r="H21" s="78">
        <v>652500</v>
      </c>
      <c r="I21" s="59">
        <v>2064.8734177215188</v>
      </c>
      <c r="J21" s="56">
        <v>33048</v>
      </c>
      <c r="K21" s="56">
        <v>33048</v>
      </c>
      <c r="L21" s="60">
        <v>-619452</v>
      </c>
      <c r="M21" s="152">
        <f>SUM(N21)/H21*1</f>
        <v>0.76628352490421459</v>
      </c>
      <c r="N21" s="159">
        <v>500000</v>
      </c>
      <c r="O21" s="181"/>
      <c r="P21" s="151">
        <v>0.05</v>
      </c>
      <c r="Q21" s="150">
        <f>'[1]Periodika-vydav.údaje'!V12</f>
        <v>0.35</v>
      </c>
      <c r="R21" s="150">
        <f>'[1]Periodika-vydav.údaje'!W12</f>
        <v>0.1</v>
      </c>
      <c r="S21" s="150">
        <f>'[1]Periodika-vydav.údaje'!X12</f>
        <v>0.05</v>
      </c>
      <c r="T21" s="150">
        <f>'[1]Periodika-vydav.údaje'!Y12</f>
        <v>0.05</v>
      </c>
      <c r="U21" s="129">
        <f t="shared" si="0"/>
        <v>0.60000000000000009</v>
      </c>
      <c r="V21" s="139">
        <v>350000</v>
      </c>
      <c r="W21" s="36"/>
      <c r="X21" s="88" t="s">
        <v>11</v>
      </c>
      <c r="Y21" s="42" t="s">
        <v>56</v>
      </c>
      <c r="Z21" s="97"/>
    </row>
    <row r="22" spans="1:26" ht="81" customHeight="1" x14ac:dyDescent="0.2">
      <c r="A22" s="110"/>
      <c r="B22" s="50" t="s">
        <v>57</v>
      </c>
      <c r="C22" s="55">
        <v>4</v>
      </c>
      <c r="D22" s="56">
        <v>3000</v>
      </c>
      <c r="E22" s="57">
        <v>0.58333333333333337</v>
      </c>
      <c r="F22" s="8">
        <v>0</v>
      </c>
      <c r="G22" s="9">
        <v>0</v>
      </c>
      <c r="H22" s="58">
        <v>855000</v>
      </c>
      <c r="I22" s="59">
        <v>71.25</v>
      </c>
      <c r="J22" s="56">
        <v>200000</v>
      </c>
      <c r="K22" s="56">
        <v>400000</v>
      </c>
      <c r="L22" s="60">
        <v>-455000</v>
      </c>
      <c r="M22" s="147">
        <f>SUM(N22)/H22*1</f>
        <v>0.29239766081871343</v>
      </c>
      <c r="N22" s="148">
        <v>250000</v>
      </c>
      <c r="O22" s="177"/>
      <c r="P22" s="151">
        <v>0.2</v>
      </c>
      <c r="Q22" s="150">
        <f>'[1]Periodika-vydav.údaje'!V6</f>
        <v>0.1</v>
      </c>
      <c r="R22" s="150">
        <f>'[1]Periodika-vydav.údaje'!W6</f>
        <v>0.05</v>
      </c>
      <c r="S22" s="150">
        <f>'[1]Periodika-vydav.údaje'!X6</f>
        <v>0.05</v>
      </c>
      <c r="T22" s="150">
        <f>'[1]Periodika-vydav.údaje'!Y6</f>
        <v>0.05</v>
      </c>
      <c r="U22" s="129">
        <f t="shared" si="0"/>
        <v>0.45</v>
      </c>
      <c r="V22" s="139">
        <v>0</v>
      </c>
      <c r="W22" s="36"/>
      <c r="X22" s="88" t="s">
        <v>12</v>
      </c>
      <c r="Y22" s="41" t="s">
        <v>57</v>
      </c>
      <c r="Z22" s="97"/>
    </row>
    <row r="23" spans="1:26" ht="63.75" customHeight="1" x14ac:dyDescent="0.2">
      <c r="A23" s="111"/>
      <c r="B23" s="51" t="s">
        <v>58</v>
      </c>
      <c r="C23" s="81" t="s">
        <v>37</v>
      </c>
      <c r="D23" s="62">
        <v>0</v>
      </c>
      <c r="E23" s="62" t="s">
        <v>38</v>
      </c>
      <c r="F23" s="8">
        <v>0</v>
      </c>
      <c r="G23" s="8">
        <v>0</v>
      </c>
      <c r="H23" s="58">
        <v>1178500</v>
      </c>
      <c r="I23" s="59" t="s">
        <v>38</v>
      </c>
      <c r="J23" s="56" t="s">
        <v>38</v>
      </c>
      <c r="K23" s="56">
        <v>50000</v>
      </c>
      <c r="L23" s="60">
        <v>-1128500</v>
      </c>
      <c r="M23" s="147">
        <f>SUM(N23)/H23*1</f>
        <v>0.42426813746287656</v>
      </c>
      <c r="N23" s="148">
        <v>500000</v>
      </c>
      <c r="O23" s="177"/>
      <c r="P23" s="151">
        <v>0.05</v>
      </c>
      <c r="Q23" s="150">
        <f>'[1]Periodika-vydav.údaje'!V27</f>
        <v>0.2</v>
      </c>
      <c r="R23" s="150">
        <f>'[1]Periodika-vydav.údaje'!W27</f>
        <v>0.05</v>
      </c>
      <c r="S23" s="150">
        <f>'[1]Periodika-vydav.údaje'!X27</f>
        <v>0.05</v>
      </c>
      <c r="T23" s="150">
        <f>'[1]Periodika-vydav.údaje'!Y27</f>
        <v>0.05</v>
      </c>
      <c r="U23" s="129">
        <f t="shared" si="0"/>
        <v>0.39999999999999997</v>
      </c>
      <c r="V23" s="139">
        <v>0</v>
      </c>
      <c r="W23" s="36"/>
      <c r="X23" s="90" t="s">
        <v>13</v>
      </c>
      <c r="Y23" s="42" t="s">
        <v>58</v>
      </c>
      <c r="Z23" s="97"/>
    </row>
    <row r="24" spans="1:26" ht="48" x14ac:dyDescent="0.2">
      <c r="A24" s="110"/>
      <c r="B24" s="50" t="s">
        <v>59</v>
      </c>
      <c r="C24" s="82">
        <v>12</v>
      </c>
      <c r="D24" s="83">
        <v>6550</v>
      </c>
      <c r="E24" s="84">
        <v>0.64122137404580148</v>
      </c>
      <c r="F24" s="16" t="s">
        <v>49</v>
      </c>
      <c r="G24" s="17" t="s">
        <v>49</v>
      </c>
      <c r="H24" s="85">
        <v>6430300</v>
      </c>
      <c r="I24" s="86">
        <v>82</v>
      </c>
      <c r="J24" s="83">
        <v>2086700</v>
      </c>
      <c r="K24" s="83">
        <v>4244300</v>
      </c>
      <c r="L24" s="87">
        <v>-2186000</v>
      </c>
      <c r="M24" s="147">
        <f>SUM(N24)/H24*1</f>
        <v>0.33995303485062905</v>
      </c>
      <c r="N24" s="148">
        <v>2186000</v>
      </c>
      <c r="O24" s="177"/>
      <c r="P24" s="151">
        <v>0.05</v>
      </c>
      <c r="Q24" s="150">
        <f>'[1]Periodika-vydav.údaje'!V11</f>
        <v>0.1</v>
      </c>
      <c r="R24" s="150">
        <f>'[1]Periodika-vydav.údaje'!W11</f>
        <v>0.08</v>
      </c>
      <c r="S24" s="150">
        <f>'[1]Periodika-vydav.údaje'!X11</f>
        <v>0.1</v>
      </c>
      <c r="T24" s="150">
        <f>'[1]Periodika-vydav.údaje'!Y11</f>
        <v>0.05</v>
      </c>
      <c r="U24" s="129">
        <f t="shared" si="0"/>
        <v>0.38000000000000006</v>
      </c>
      <c r="V24" s="139">
        <v>0</v>
      </c>
      <c r="W24" s="36"/>
      <c r="X24" s="88" t="s">
        <v>60</v>
      </c>
      <c r="Y24" s="41" t="s">
        <v>59</v>
      </c>
      <c r="Z24" s="97"/>
    </row>
    <row r="25" spans="1:26" ht="72.75" customHeight="1" thickBot="1" x14ac:dyDescent="0.25">
      <c r="A25" s="111"/>
      <c r="B25" s="50" t="s">
        <v>61</v>
      </c>
      <c r="C25" s="55" t="s">
        <v>37</v>
      </c>
      <c r="D25" s="56">
        <v>0</v>
      </c>
      <c r="E25" s="57" t="s">
        <v>38</v>
      </c>
      <c r="F25" s="8">
        <v>0</v>
      </c>
      <c r="G25" s="9">
        <v>0</v>
      </c>
      <c r="H25" s="72">
        <v>400000</v>
      </c>
      <c r="I25" s="59" t="s">
        <v>38</v>
      </c>
      <c r="J25" s="62" t="s">
        <v>38</v>
      </c>
      <c r="K25" s="56">
        <v>100000</v>
      </c>
      <c r="L25" s="60">
        <v>-300000</v>
      </c>
      <c r="M25" s="147">
        <f>SUM(N25)/H25*1</f>
        <v>0.5</v>
      </c>
      <c r="N25" s="155">
        <v>200000</v>
      </c>
      <c r="O25" s="182"/>
      <c r="P25" s="160">
        <v>0.05</v>
      </c>
      <c r="Q25" s="161">
        <f>'[1]Periodika-vydav.údaje'!V22</f>
        <v>0.1</v>
      </c>
      <c r="R25" s="161">
        <f>'[1]Periodika-vydav.údaje'!W22</f>
        <v>0.05</v>
      </c>
      <c r="S25" s="161">
        <f>'[1]Periodika-vydav.údaje'!X22</f>
        <v>0.1</v>
      </c>
      <c r="T25" s="161">
        <f>'[1]Periodika-vydav.údaje'!Y22</f>
        <v>0.05</v>
      </c>
      <c r="U25" s="131">
        <f t="shared" si="0"/>
        <v>0.35000000000000003</v>
      </c>
      <c r="V25" s="141">
        <v>0</v>
      </c>
      <c r="W25" s="38"/>
      <c r="X25" s="88" t="s">
        <v>70</v>
      </c>
      <c r="Y25" s="46" t="s">
        <v>61</v>
      </c>
      <c r="Z25" s="97"/>
    </row>
    <row r="26" spans="1:26" ht="15.75" customHeight="1" thickBot="1" x14ac:dyDescent="0.3">
      <c r="A26" s="110"/>
      <c r="B26" s="132"/>
      <c r="C26" s="133"/>
      <c r="D26" s="133"/>
      <c r="E26" s="133"/>
      <c r="F26" s="134"/>
      <c r="G26" s="134"/>
      <c r="H26" s="135">
        <f>SUM(H4:H25)</f>
        <v>35089438</v>
      </c>
      <c r="I26" s="133"/>
      <c r="J26" s="133"/>
      <c r="K26" s="133"/>
      <c r="L26" s="133"/>
      <c r="M26" s="136"/>
      <c r="N26" s="135">
        <f>SUM(N4:N25)</f>
        <v>19074008</v>
      </c>
      <c r="O26" s="174"/>
      <c r="P26" s="97"/>
      <c r="Q26" s="97"/>
      <c r="R26" s="97"/>
      <c r="S26" s="97"/>
      <c r="T26" s="97"/>
      <c r="U26" s="110"/>
      <c r="V26" s="137">
        <f>SUM(V4:V25)</f>
        <v>14910000</v>
      </c>
      <c r="W26" s="98"/>
      <c r="X26" s="99"/>
      <c r="Y26" s="18"/>
      <c r="Z26" s="97"/>
    </row>
    <row r="27" spans="1:26" ht="7.5" customHeight="1" x14ac:dyDescent="0.2">
      <c r="A27" s="107"/>
      <c r="B27" s="20"/>
      <c r="C27" s="21"/>
      <c r="D27" s="21"/>
      <c r="E27" s="21"/>
      <c r="F27" s="22"/>
      <c r="G27" s="22"/>
      <c r="H27" s="23"/>
      <c r="I27" s="21"/>
      <c r="J27" s="21"/>
      <c r="K27" s="21"/>
      <c r="L27" s="21"/>
      <c r="M27" s="24"/>
      <c r="N27" s="23"/>
      <c r="O27" s="23"/>
      <c r="P27" s="19"/>
      <c r="Q27" s="19"/>
      <c r="R27" s="19"/>
      <c r="S27" s="19"/>
      <c r="T27" s="19"/>
      <c r="U27" s="19"/>
      <c r="V27" s="19"/>
      <c r="W27" s="25"/>
      <c r="X27" s="26"/>
      <c r="Y27" s="27"/>
      <c r="Z27" s="97"/>
    </row>
    <row r="28" spans="1:26" x14ac:dyDescent="0.2">
      <c r="B28" s="162" t="s">
        <v>62</v>
      </c>
      <c r="C28" s="163"/>
      <c r="D28" s="163"/>
      <c r="E28" s="163"/>
      <c r="F28" s="163"/>
      <c r="G28" s="163"/>
      <c r="H28" s="163"/>
      <c r="I28" s="163"/>
      <c r="J28" s="163"/>
      <c r="K28" s="163"/>
      <c r="L28" s="163"/>
      <c r="M28" s="163"/>
      <c r="N28" s="163"/>
      <c r="O28" s="163"/>
      <c r="P28" s="163"/>
      <c r="Q28" s="163"/>
      <c r="R28" s="164"/>
      <c r="S28" s="164"/>
      <c r="T28" s="164"/>
      <c r="U28" s="164"/>
      <c r="V28" s="164"/>
      <c r="W28" s="165"/>
      <c r="X28" s="166"/>
      <c r="Y28" s="28"/>
      <c r="Z28" s="97"/>
    </row>
    <row r="29" spans="1:26" x14ac:dyDescent="0.2">
      <c r="B29" s="163"/>
      <c r="C29" s="163"/>
      <c r="D29" s="163"/>
      <c r="E29" s="163"/>
      <c r="F29" s="163"/>
      <c r="G29" s="163"/>
      <c r="H29" s="163"/>
      <c r="I29" s="163"/>
      <c r="J29" s="163"/>
      <c r="K29" s="163"/>
      <c r="L29" s="163"/>
      <c r="M29" s="163"/>
      <c r="N29" s="163"/>
      <c r="O29" s="163"/>
      <c r="P29" s="163"/>
      <c r="Q29" s="163"/>
      <c r="R29" s="164"/>
      <c r="S29" s="164"/>
      <c r="T29" s="164"/>
      <c r="U29" s="164"/>
      <c r="V29" s="164"/>
      <c r="W29" s="165"/>
      <c r="X29" s="166"/>
      <c r="Y29" s="28"/>
      <c r="Z29" s="97"/>
    </row>
    <row r="30" spans="1:26" x14ac:dyDescent="0.2">
      <c r="B30" s="163"/>
      <c r="C30" s="163"/>
      <c r="D30" s="163"/>
      <c r="E30" s="163"/>
      <c r="F30" s="163"/>
      <c r="G30" s="163"/>
      <c r="H30" s="163"/>
      <c r="I30" s="163"/>
      <c r="J30" s="163"/>
      <c r="K30" s="163"/>
      <c r="L30" s="163"/>
      <c r="M30" s="163"/>
      <c r="N30" s="163"/>
      <c r="O30" s="163"/>
      <c r="P30" s="163"/>
      <c r="Q30" s="163"/>
      <c r="R30" s="164"/>
      <c r="S30" s="164"/>
      <c r="T30" s="164"/>
      <c r="U30" s="164"/>
      <c r="V30" s="164"/>
      <c r="W30" s="165"/>
      <c r="X30" s="166"/>
      <c r="Y30" s="28"/>
      <c r="Z30" s="97"/>
    </row>
    <row r="31" spans="1:26" x14ac:dyDescent="0.2">
      <c r="B31" s="163"/>
      <c r="C31" s="163"/>
      <c r="D31" s="163"/>
      <c r="E31" s="163"/>
      <c r="F31" s="163"/>
      <c r="G31" s="163"/>
      <c r="H31" s="163"/>
      <c r="I31" s="163"/>
      <c r="J31" s="163"/>
      <c r="K31" s="163"/>
      <c r="L31" s="163"/>
      <c r="M31" s="163"/>
      <c r="N31" s="163"/>
      <c r="O31" s="163"/>
      <c r="P31" s="163"/>
      <c r="Q31" s="163"/>
      <c r="R31" s="164"/>
      <c r="S31" s="164"/>
      <c r="T31" s="164"/>
      <c r="U31" s="164"/>
      <c r="V31" s="164"/>
      <c r="W31" s="165"/>
      <c r="X31" s="166"/>
      <c r="Y31" s="28"/>
      <c r="Z31" s="97"/>
    </row>
    <row r="32" spans="1:26" x14ac:dyDescent="0.2">
      <c r="B32" s="163"/>
      <c r="C32" s="163"/>
      <c r="D32" s="163"/>
      <c r="E32" s="163"/>
      <c r="F32" s="163"/>
      <c r="G32" s="163"/>
      <c r="H32" s="163"/>
      <c r="I32" s="163"/>
      <c r="J32" s="163"/>
      <c r="K32" s="163"/>
      <c r="L32" s="163"/>
      <c r="M32" s="163"/>
      <c r="N32" s="163"/>
      <c r="O32" s="163"/>
      <c r="P32" s="163"/>
      <c r="Q32" s="163"/>
      <c r="R32" s="164"/>
      <c r="S32" s="164"/>
      <c r="T32" s="164"/>
      <c r="U32" s="164"/>
      <c r="V32" s="164"/>
      <c r="W32" s="165"/>
      <c r="X32" s="166"/>
      <c r="Y32" s="28"/>
      <c r="Z32" s="97"/>
    </row>
    <row r="33" spans="2:26" x14ac:dyDescent="0.2">
      <c r="B33" s="163"/>
      <c r="C33" s="163"/>
      <c r="D33" s="163"/>
      <c r="E33" s="163"/>
      <c r="F33" s="163"/>
      <c r="G33" s="163"/>
      <c r="H33" s="163"/>
      <c r="I33" s="163"/>
      <c r="J33" s="163"/>
      <c r="K33" s="163"/>
      <c r="L33" s="163"/>
      <c r="M33" s="163"/>
      <c r="N33" s="163"/>
      <c r="O33" s="163"/>
      <c r="P33" s="163"/>
      <c r="Q33" s="163"/>
      <c r="R33" s="164"/>
      <c r="S33" s="164"/>
      <c r="T33" s="164"/>
      <c r="U33" s="164"/>
      <c r="V33" s="164"/>
      <c r="W33" s="165"/>
      <c r="X33" s="166"/>
      <c r="Y33" s="28"/>
      <c r="Z33" s="97"/>
    </row>
    <row r="34" spans="2:26" x14ac:dyDescent="0.2">
      <c r="B34" s="163"/>
      <c r="C34" s="163"/>
      <c r="D34" s="163"/>
      <c r="E34" s="163"/>
      <c r="F34" s="163"/>
      <c r="G34" s="163"/>
      <c r="H34" s="163"/>
      <c r="I34" s="163"/>
      <c r="J34" s="163"/>
      <c r="K34" s="163"/>
      <c r="L34" s="163"/>
      <c r="M34" s="163"/>
      <c r="N34" s="163"/>
      <c r="O34" s="163"/>
      <c r="P34" s="163"/>
      <c r="Q34" s="163"/>
      <c r="R34" s="164"/>
      <c r="S34" s="164"/>
      <c r="T34" s="164"/>
      <c r="U34" s="164"/>
      <c r="V34" s="164"/>
      <c r="W34" s="165"/>
      <c r="X34" s="166"/>
      <c r="Y34" s="28"/>
      <c r="Z34" s="97"/>
    </row>
    <row r="35" spans="2:26" x14ac:dyDescent="0.2">
      <c r="B35" s="163"/>
      <c r="C35" s="163"/>
      <c r="D35" s="163"/>
      <c r="E35" s="163"/>
      <c r="F35" s="163"/>
      <c r="G35" s="163"/>
      <c r="H35" s="163"/>
      <c r="I35" s="163"/>
      <c r="J35" s="163"/>
      <c r="K35" s="163"/>
      <c r="L35" s="163"/>
      <c r="M35" s="163"/>
      <c r="N35" s="163"/>
      <c r="O35" s="163"/>
      <c r="P35" s="163"/>
      <c r="Q35" s="163"/>
      <c r="R35" s="164"/>
      <c r="S35" s="164"/>
      <c r="T35" s="164"/>
      <c r="U35" s="164"/>
      <c r="V35" s="164"/>
      <c r="W35" s="165"/>
      <c r="X35" s="166"/>
      <c r="Y35" s="28"/>
      <c r="Z35" s="97"/>
    </row>
    <row r="36" spans="2:26" x14ac:dyDescent="0.2">
      <c r="B36" s="163"/>
      <c r="C36" s="163"/>
      <c r="D36" s="163"/>
      <c r="E36" s="163"/>
      <c r="F36" s="163"/>
      <c r="G36" s="163"/>
      <c r="H36" s="163"/>
      <c r="I36" s="163"/>
      <c r="J36" s="163"/>
      <c r="K36" s="163"/>
      <c r="L36" s="163"/>
      <c r="M36" s="163"/>
      <c r="N36" s="163"/>
      <c r="O36" s="163"/>
      <c r="P36" s="163"/>
      <c r="Q36" s="163"/>
      <c r="R36" s="164"/>
      <c r="S36" s="164"/>
      <c r="T36" s="164"/>
      <c r="U36" s="164"/>
      <c r="V36" s="164"/>
      <c r="W36" s="165"/>
      <c r="X36" s="166"/>
      <c r="Y36" s="28"/>
      <c r="Z36" s="97"/>
    </row>
    <row r="37" spans="2:26" x14ac:dyDescent="0.2">
      <c r="B37" s="163"/>
      <c r="C37" s="163"/>
      <c r="D37" s="163"/>
      <c r="E37" s="163"/>
      <c r="F37" s="163"/>
      <c r="G37" s="163"/>
      <c r="H37" s="163"/>
      <c r="I37" s="163"/>
      <c r="J37" s="163"/>
      <c r="K37" s="163"/>
      <c r="L37" s="163"/>
      <c r="M37" s="163"/>
      <c r="N37" s="163"/>
      <c r="O37" s="163"/>
      <c r="P37" s="163"/>
      <c r="Q37" s="163"/>
      <c r="R37" s="164"/>
      <c r="S37" s="164"/>
      <c r="T37" s="164"/>
      <c r="U37" s="164"/>
      <c r="V37" s="164"/>
      <c r="W37" s="165"/>
      <c r="X37" s="166"/>
      <c r="Y37" s="28"/>
      <c r="Z37" s="97"/>
    </row>
    <row r="38" spans="2:26" x14ac:dyDescent="0.2">
      <c r="B38" s="163"/>
      <c r="C38" s="163"/>
      <c r="D38" s="163"/>
      <c r="E38" s="163"/>
      <c r="F38" s="163"/>
      <c r="G38" s="163"/>
      <c r="H38" s="163"/>
      <c r="I38" s="163"/>
      <c r="J38" s="163"/>
      <c r="K38" s="163"/>
      <c r="L38" s="163"/>
      <c r="M38" s="163"/>
      <c r="N38" s="163"/>
      <c r="O38" s="163"/>
      <c r="P38" s="163"/>
      <c r="Q38" s="163"/>
      <c r="R38" s="164"/>
      <c r="S38" s="164"/>
      <c r="T38" s="164"/>
      <c r="U38" s="164"/>
      <c r="V38" s="167"/>
      <c r="W38" s="165"/>
      <c r="X38" s="166"/>
      <c r="Y38" s="28"/>
      <c r="Z38" s="97"/>
    </row>
    <row r="39" spans="2:26" x14ac:dyDescent="0.2">
      <c r="B39" s="163"/>
      <c r="C39" s="163"/>
      <c r="D39" s="163"/>
      <c r="E39" s="163"/>
      <c r="F39" s="163"/>
      <c r="G39" s="163"/>
      <c r="H39" s="163"/>
      <c r="I39" s="163"/>
      <c r="J39" s="163"/>
      <c r="K39" s="163"/>
      <c r="L39" s="163"/>
      <c r="M39" s="163"/>
      <c r="N39" s="163"/>
      <c r="O39" s="163"/>
      <c r="P39" s="163"/>
      <c r="Q39" s="163"/>
      <c r="R39" s="164"/>
      <c r="S39" s="164"/>
      <c r="T39" s="164"/>
      <c r="U39" s="164"/>
      <c r="V39" s="164"/>
      <c r="W39" s="165"/>
      <c r="X39" s="166"/>
      <c r="Y39" s="28"/>
      <c r="Z39" s="97"/>
    </row>
    <row r="40" spans="2:26" x14ac:dyDescent="0.2">
      <c r="B40" s="163"/>
      <c r="C40" s="163"/>
      <c r="D40" s="163"/>
      <c r="E40" s="163"/>
      <c r="F40" s="163"/>
      <c r="G40" s="163"/>
      <c r="H40" s="163"/>
      <c r="I40" s="163"/>
      <c r="J40" s="163"/>
      <c r="K40" s="163"/>
      <c r="L40" s="163"/>
      <c r="M40" s="163"/>
      <c r="N40" s="163"/>
      <c r="O40" s="163"/>
      <c r="P40" s="163"/>
      <c r="Q40" s="163"/>
      <c r="R40" s="164"/>
      <c r="S40" s="164"/>
      <c r="T40" s="164"/>
      <c r="U40" s="164"/>
      <c r="V40" s="164"/>
      <c r="W40" s="165"/>
      <c r="X40" s="166"/>
      <c r="Y40" s="28"/>
      <c r="Z40" s="97"/>
    </row>
    <row r="41" spans="2:26" x14ac:dyDescent="0.2">
      <c r="B41" s="163"/>
      <c r="C41" s="163"/>
      <c r="D41" s="163"/>
      <c r="E41" s="163"/>
      <c r="F41" s="163"/>
      <c r="G41" s="163"/>
      <c r="H41" s="163"/>
      <c r="I41" s="163"/>
      <c r="J41" s="163"/>
      <c r="K41" s="163"/>
      <c r="L41" s="163"/>
      <c r="M41" s="163"/>
      <c r="N41" s="163"/>
      <c r="O41" s="163"/>
      <c r="P41" s="163"/>
      <c r="Q41" s="163"/>
      <c r="R41" s="164"/>
      <c r="S41" s="164"/>
      <c r="T41" s="164"/>
      <c r="U41" s="164"/>
      <c r="V41" s="164"/>
      <c r="W41" s="165"/>
      <c r="X41" s="166"/>
      <c r="Y41" s="28"/>
      <c r="Z41" s="97"/>
    </row>
    <row r="42" spans="2:26" x14ac:dyDescent="0.2">
      <c r="B42" s="163"/>
      <c r="C42" s="163"/>
      <c r="D42" s="163"/>
      <c r="E42" s="163"/>
      <c r="F42" s="163"/>
      <c r="G42" s="163"/>
      <c r="H42" s="163"/>
      <c r="I42" s="163"/>
      <c r="J42" s="163"/>
      <c r="K42" s="163"/>
      <c r="L42" s="163"/>
      <c r="M42" s="163"/>
      <c r="N42" s="163"/>
      <c r="O42" s="163"/>
      <c r="P42" s="163"/>
      <c r="Q42" s="163"/>
      <c r="R42" s="164"/>
      <c r="S42" s="164"/>
      <c r="T42" s="164"/>
      <c r="U42" s="164"/>
      <c r="V42" s="164"/>
      <c r="W42" s="165"/>
      <c r="X42" s="166"/>
      <c r="Y42" s="28"/>
      <c r="Z42" s="97"/>
    </row>
    <row r="43" spans="2:26" x14ac:dyDescent="0.2">
      <c r="B43" s="163"/>
      <c r="C43" s="163"/>
      <c r="D43" s="163"/>
      <c r="E43" s="163"/>
      <c r="F43" s="163"/>
      <c r="G43" s="163"/>
      <c r="H43" s="163"/>
      <c r="I43" s="163"/>
      <c r="J43" s="163"/>
      <c r="K43" s="163"/>
      <c r="L43" s="163"/>
      <c r="M43" s="163"/>
      <c r="N43" s="163"/>
      <c r="O43" s="163"/>
      <c r="P43" s="163"/>
      <c r="Q43" s="163"/>
      <c r="R43" s="164"/>
      <c r="S43" s="164"/>
      <c r="T43" s="164"/>
      <c r="U43" s="164"/>
      <c r="V43" s="164"/>
      <c r="W43" s="165"/>
      <c r="X43" s="166"/>
      <c r="Y43" s="28"/>
      <c r="Z43" s="97"/>
    </row>
    <row r="44" spans="2:26" x14ac:dyDescent="0.2">
      <c r="B44" s="163"/>
      <c r="C44" s="163"/>
      <c r="D44" s="163"/>
      <c r="E44" s="163"/>
      <c r="F44" s="163"/>
      <c r="G44" s="163"/>
      <c r="H44" s="163"/>
      <c r="I44" s="163"/>
      <c r="J44" s="163"/>
      <c r="K44" s="163"/>
      <c r="L44" s="163"/>
      <c r="M44" s="163"/>
      <c r="N44" s="163"/>
      <c r="O44" s="163"/>
      <c r="P44" s="163"/>
      <c r="Q44" s="163"/>
      <c r="R44" s="164"/>
      <c r="S44" s="164"/>
      <c r="T44" s="164"/>
      <c r="U44" s="164"/>
      <c r="V44" s="164"/>
      <c r="W44" s="165"/>
      <c r="X44" s="166"/>
      <c r="Y44" s="28"/>
      <c r="Z44" s="97"/>
    </row>
    <row r="45" spans="2:26" x14ac:dyDescent="0.2">
      <c r="B45" s="163"/>
      <c r="C45" s="163"/>
      <c r="D45" s="163"/>
      <c r="E45" s="163"/>
      <c r="F45" s="163"/>
      <c r="G45" s="163"/>
      <c r="H45" s="163"/>
      <c r="I45" s="163"/>
      <c r="J45" s="163"/>
      <c r="K45" s="163"/>
      <c r="L45" s="163"/>
      <c r="M45" s="163"/>
      <c r="N45" s="163"/>
      <c r="O45" s="163"/>
      <c r="P45" s="163"/>
      <c r="Q45" s="163"/>
      <c r="R45" s="164"/>
      <c r="S45" s="164"/>
      <c r="T45" s="164"/>
      <c r="U45" s="164"/>
      <c r="V45" s="164"/>
      <c r="W45" s="165"/>
      <c r="X45" s="166"/>
      <c r="Y45" s="28"/>
      <c r="Z45" s="97"/>
    </row>
    <row r="46" spans="2:26" x14ac:dyDescent="0.2">
      <c r="B46" s="163"/>
      <c r="C46" s="163"/>
      <c r="D46" s="163"/>
      <c r="E46" s="163"/>
      <c r="F46" s="163"/>
      <c r="G46" s="163"/>
      <c r="H46" s="163"/>
      <c r="I46" s="163"/>
      <c r="J46" s="163"/>
      <c r="K46" s="163"/>
      <c r="L46" s="163"/>
      <c r="M46" s="163"/>
      <c r="N46" s="163"/>
      <c r="O46" s="163"/>
      <c r="P46" s="163"/>
      <c r="Q46" s="163"/>
      <c r="R46" s="164"/>
      <c r="S46" s="164"/>
      <c r="T46" s="164"/>
      <c r="U46" s="164"/>
      <c r="V46" s="164"/>
      <c r="W46" s="165"/>
      <c r="X46" s="166"/>
      <c r="Y46" s="28"/>
      <c r="Z46" s="97"/>
    </row>
    <row r="47" spans="2:26" x14ac:dyDescent="0.2">
      <c r="B47" s="163"/>
      <c r="C47" s="163"/>
      <c r="D47" s="163"/>
      <c r="E47" s="163"/>
      <c r="F47" s="163"/>
      <c r="G47" s="163"/>
      <c r="H47" s="163"/>
      <c r="I47" s="163"/>
      <c r="J47" s="163"/>
      <c r="K47" s="163"/>
      <c r="L47" s="163"/>
      <c r="M47" s="163"/>
      <c r="N47" s="163"/>
      <c r="O47" s="163"/>
      <c r="P47" s="163"/>
      <c r="Q47" s="163"/>
      <c r="R47" s="164"/>
      <c r="S47" s="164"/>
      <c r="T47" s="164"/>
      <c r="U47" s="164"/>
      <c r="V47" s="164"/>
      <c r="W47" s="165"/>
      <c r="X47" s="166"/>
      <c r="Y47" s="28"/>
      <c r="Z47" s="97"/>
    </row>
    <row r="48" spans="2:26" ht="6.75" customHeight="1" x14ac:dyDescent="0.2">
      <c r="B48" s="96"/>
      <c r="C48" s="96"/>
      <c r="D48" s="96"/>
      <c r="E48" s="96"/>
      <c r="F48" s="96"/>
      <c r="G48" s="96"/>
      <c r="H48" s="96"/>
      <c r="I48" s="96"/>
      <c r="J48" s="96"/>
      <c r="K48" s="96"/>
      <c r="L48" s="96"/>
      <c r="M48" s="96"/>
      <c r="N48" s="96"/>
      <c r="O48" s="96"/>
      <c r="P48" s="96"/>
      <c r="Q48" s="96"/>
      <c r="R48" s="97"/>
      <c r="S48" s="97"/>
      <c r="T48" s="97"/>
      <c r="U48" s="97"/>
      <c r="V48" s="97"/>
      <c r="W48" s="98"/>
      <c r="X48" s="99"/>
      <c r="Y48" s="49"/>
      <c r="Z48" s="97"/>
    </row>
    <row r="49" spans="1:26" ht="15.75" thickBot="1" x14ac:dyDescent="0.25">
      <c r="A49" s="107"/>
      <c r="B49" s="92" t="s">
        <v>63</v>
      </c>
      <c r="C49" s="93"/>
      <c r="D49" s="93"/>
      <c r="E49" s="102" t="s">
        <v>64</v>
      </c>
      <c r="F49" s="91"/>
      <c r="G49" s="91"/>
      <c r="H49" s="91"/>
      <c r="I49" s="91"/>
      <c r="J49" s="91"/>
      <c r="K49" s="91"/>
      <c r="L49" s="91"/>
      <c r="M49" s="91"/>
      <c r="N49" s="94"/>
      <c r="O49" s="94"/>
      <c r="P49" s="95"/>
      <c r="Q49" s="95"/>
      <c r="R49" s="19"/>
      <c r="S49" s="19"/>
      <c r="T49" s="19"/>
      <c r="U49" s="19"/>
      <c r="V49" s="19"/>
      <c r="W49" s="25"/>
      <c r="X49" s="29"/>
      <c r="Y49" s="47" t="s">
        <v>63</v>
      </c>
      <c r="Z49" s="97"/>
    </row>
    <row r="50" spans="1:26" x14ac:dyDescent="0.2">
      <c r="B50" s="100"/>
      <c r="C50" s="97"/>
      <c r="D50" s="97"/>
      <c r="E50" s="97"/>
      <c r="F50" s="97"/>
      <c r="G50" s="97"/>
      <c r="H50" s="97"/>
      <c r="I50" s="97"/>
      <c r="J50" s="97"/>
      <c r="K50" s="97"/>
      <c r="L50" s="97"/>
      <c r="M50" s="101"/>
      <c r="N50" s="97"/>
      <c r="O50" s="97"/>
      <c r="P50" s="97"/>
      <c r="Q50" s="97"/>
      <c r="R50" s="97"/>
      <c r="S50" s="97"/>
      <c r="T50" s="97"/>
      <c r="U50" s="97"/>
      <c r="V50" s="97"/>
      <c r="W50" s="98"/>
      <c r="X50" s="99"/>
      <c r="Z50" s="97"/>
    </row>
  </sheetData>
  <mergeCells count="5">
    <mergeCell ref="V1:W1"/>
    <mergeCell ref="B28:Q47"/>
    <mergeCell ref="C1:L1"/>
    <mergeCell ref="M1:N1"/>
    <mergeCell ref="P1:U1"/>
  </mergeCells>
  <phoneticPr fontId="8" type="noConversion"/>
  <pageMargins left="0.7" right="0.7" top="0.78740157499999996" bottom="0.78740157499999996"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Periodika-zápis_přehled</vt:lpstr>
      <vt:lpstr>'Periodika-zápis_přehled'!Oblast_tisku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Fišer Bohumil</dc:creator>
  <cp:lastModifiedBy>Fišer Bohumil</cp:lastModifiedBy>
  <cp:lastPrinted>2018-02-08T15:09:16Z</cp:lastPrinted>
  <dcterms:created xsi:type="dcterms:W3CDTF">2018-02-02T14:07:47Z</dcterms:created>
  <dcterms:modified xsi:type="dcterms:W3CDTF">2018-02-08T15:11:06Z</dcterms:modified>
</cp:coreProperties>
</file>