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F03F" lockStructure="1"/>
  <bookViews>
    <workbookView xWindow="-30" yWindow="60" windowWidth="13050" windowHeight="11970" tabRatio="755" activeTab="2"/>
  </bookViews>
  <sheets>
    <sheet name="Rozpočet jednoletý" sheetId="2" r:id="rId1"/>
    <sheet name="Rozpočet dvouletý" sheetId="5" r:id="rId2"/>
    <sheet name="Rozpočet tříletý" sheetId="4" r:id="rId3"/>
    <sheet name="Data" sheetId="6" state="hidden" r:id="rId4"/>
    <sheet name="List1" sheetId="7" state="hidden" r:id="rId5"/>
  </sheets>
  <definedNames>
    <definedName name="A">'Rozpočet dvouletý'!$D$38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2">'Rozpočet tříletý'!$A$1:$J$61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 refMode="R1C1"/>
</workbook>
</file>

<file path=xl/calcChain.xml><?xml version="1.0" encoding="utf-8"?>
<calcChain xmlns="http://schemas.openxmlformats.org/spreadsheetml/2006/main">
  <c r="I26" i="4" l="1"/>
  <c r="I26" i="5"/>
  <c r="G25" i="2"/>
  <c r="H39" i="4" l="1"/>
  <c r="H39" i="5"/>
  <c r="H38" i="2"/>
  <c r="H38" i="4"/>
  <c r="D39" i="4"/>
  <c r="H38" i="5"/>
  <c r="D39" i="5"/>
  <c r="D37" i="2"/>
  <c r="H37" i="2"/>
  <c r="D38" i="2"/>
  <c r="G24" i="2" l="1"/>
  <c r="D38" i="4" l="1"/>
  <c r="F44" i="4" s="1"/>
  <c r="H44" i="4"/>
  <c r="I44" i="4"/>
  <c r="G44" i="4"/>
  <c r="D38" i="5"/>
  <c r="I44" i="5" l="1"/>
  <c r="I43" i="2" l="1"/>
  <c r="G26" i="2" l="1"/>
  <c r="G27" i="2" s="1"/>
  <c r="G30" i="2" l="1"/>
  <c r="D32" i="2"/>
  <c r="I21" i="4" l="1"/>
  <c r="H44" i="5"/>
  <c r="G44" i="5"/>
  <c r="F44" i="5"/>
  <c r="G43" i="2"/>
  <c r="H43" i="2"/>
  <c r="F43" i="2"/>
  <c r="I22" i="4" l="1"/>
  <c r="H25" i="4" l="1"/>
  <c r="G25" i="4"/>
  <c r="F25" i="4"/>
  <c r="H25" i="5" l="1"/>
  <c r="G25" i="5"/>
  <c r="I24" i="4" l="1"/>
  <c r="I23" i="4"/>
  <c r="I20" i="4"/>
  <c r="I19" i="4"/>
  <c r="I18" i="4"/>
  <c r="I24" i="5"/>
  <c r="I18" i="5"/>
  <c r="I25" i="4" l="1"/>
  <c r="I23" i="5"/>
  <c r="I22" i="5"/>
  <c r="I21" i="5"/>
  <c r="I20" i="5"/>
  <c r="I19" i="5"/>
  <c r="I27" i="4" l="1"/>
  <c r="I28" i="4" s="1"/>
  <c r="G31" i="4" l="1"/>
  <c r="H46" i="4"/>
  <c r="G46" i="4"/>
  <c r="I46" i="4"/>
  <c r="D33" i="4"/>
  <c r="F46" i="4"/>
  <c r="I47" i="2" l="1"/>
  <c r="I48" i="4"/>
  <c r="I25" i="5"/>
  <c r="G57" i="4" l="1"/>
  <c r="G58" i="4" s="1"/>
  <c r="I57" i="4"/>
  <c r="I58" i="4" s="1"/>
  <c r="H57" i="4"/>
  <c r="H58" i="4" s="1"/>
  <c r="F57" i="4"/>
  <c r="F58" i="4" s="1"/>
  <c r="H57" i="5"/>
  <c r="I57" i="5"/>
  <c r="F57" i="5"/>
  <c r="I27" i="5"/>
  <c r="I28" i="5" s="1"/>
  <c r="G57" i="5"/>
  <c r="G31" i="5" l="1"/>
  <c r="I48" i="5"/>
  <c r="I58" i="5"/>
  <c r="F58" i="5"/>
  <c r="G58" i="5"/>
  <c r="H58" i="5"/>
  <c r="D33" i="5"/>
  <c r="G46" i="5"/>
  <c r="F46" i="5"/>
  <c r="I46" i="5"/>
  <c r="H46" i="5"/>
  <c r="I56" i="2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<sst xmlns="http://schemas.openxmlformats.org/spreadsheetml/2006/main" count="520" uniqueCount="290">
  <si>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</si>
  <si>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</si>
  <si>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</si>
  <si>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</si>
  <si>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</si>
  <si>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</si>
  <si>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</si>
  <si>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</si>
  <si>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</si>
  <si>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</si>
  <si>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</si>
  <si>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</si>
  <si>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</si>
  <si>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</si>
  <si>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</si>
  <si>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</si>
  <si>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</si>
  <si>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</si>
  <si>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</si>
  <si>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</si>
  <si>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</si>
  <si>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</si>
  <si>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</si>
  <si>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</si>
  <si>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</si>
  <si>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</si>
  <si>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</si>
  <si>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</si>
  <si>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</si>
  <si>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</si>
  <si>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</si>
  <si>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</si>
  <si>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</si>
  <si>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</si>
  <si>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</si>
  <si>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</si>
  <si>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</si>
  <si>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</si>
  <si>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</si>
  <si>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</si>
  <si>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</si>
  <si>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</si>
  <si>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</si>
  <si>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</si>
  <si>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</si>
  <si>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</si>
  <si>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</si>
  <si>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</si>
  <si>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</si>
  <si>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</si>
  <si>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</si>
  <si>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</si>
  <si>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</si>
  <si>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</si>
  <si>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</si>
  <si>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</si>
  <si>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</si>
  <si>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</si>
  <si>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</si>
  <si>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</si>
  <si>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</si>
  <si>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</si>
  <si>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</si>
  <si>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</si>
  <si>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</si>
  <si>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</si>
  <si>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</si>
  <si>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</si>
  <si>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</si>
  <si>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</si>
  <si>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</si>
  <si>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</si>
  <si>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</si>
  <si>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</si>
  <si>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</si>
  <si>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</si>
  <si>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</si>
  <si>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</si>
  <si>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</si>
  <si>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</si>
  <si>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</si>
  <si>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</si>
  <si>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</si>
  <si>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</si>
  <si>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</si>
  <si>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</si>
  <si>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</si>
  <si>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</si>
  <si>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</si>
  <si>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</si>
  <si>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</si>
  <si>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</si>
  <si>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</si>
  <si>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</si>
  <si>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</si>
  <si>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</si>
  <si>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</si>
  <si>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</si>
  <si>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</si>
  <si>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</si>
  <si>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</si>
  <si>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</si>
  <si>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</si>
  <si>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</si>
  <si>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</si>
  <si>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</si>
  <si>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</si>
  <si>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</si>
  <si>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</si>
  <si>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</si>
  <si>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</si>
  <si>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</si>
  <si>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</si>
  <si>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</si>
  <si>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</si>
  <si>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</si>
  <si>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</si>
  <si>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</si>
  <si>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</si>
  <si>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</si>
  <si>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</si>
  <si>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</si>
  <si>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</si>
  <si>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</si>
  <si>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</si>
  <si>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</si>
  <si>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</si>
  <si>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</si>
  <si>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</si>
  <si>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</si>
  <si>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</si>
  <si>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</si>
  <si>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</si>
  <si>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</si>
  <si>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</si>
  <si>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</si>
  <si>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</si>
  <si>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</si>
  <si>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</si>
  <si>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</si>
  <si>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</si>
  <si>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</si>
  <si>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</si>
  <si>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</si>
  <si>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</si>
  <si>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</si>
  <si>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</si>
  <si>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</si>
  <si>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</si>
  <si>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</si>
  <si>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</si>
  <si>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</si>
  <si>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</si>
  <si>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</si>
  <si>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</si>
  <si>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</si>
  <si>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</si>
  <si>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</si>
  <si>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</si>
  <si>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</si>
  <si>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</si>
  <si>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</si>
  <si>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</si>
  <si>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</si>
  <si>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</si>
  <si>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</si>
  <si>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</si>
  <si>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</si>
  <si>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</si>
  <si>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</si>
  <si>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</si>
  <si>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</si>
  <si>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</si>
  <si>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</si>
  <si>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</si>
  <si>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</si>
  <si>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</si>
  <si>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</si>
  <si>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</si>
  <si>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</si>
  <si>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</si>
  <si>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</si>
  <si>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</si>
  <si>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</si>
  <si>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</si>
  <si>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</si>
  <si>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</si>
  <si>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</si>
  <si>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</si>
  <si>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</si>
  <si>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</si>
  <si>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</si>
  <si>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</si>
  <si>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</si>
  <si>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</si>
  <si>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</si>
  <si>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</si>
  <si>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</si>
  <si>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</si>
  <si>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</si>
  <si>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</si>
  <si>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</si>
  <si>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</si>
  <si>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</si>
  <si>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</si>
  <si>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</si>
  <si>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</si>
  <si>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</si>
  <si>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</si>
  <si>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</si>
  <si>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</si>
  <si>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</si>
  <si>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</si>
  <si>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</si>
  <si>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</si>
  <si>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</si>
  <si>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</si>
  <si>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</si>
  <si>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</si>
  <si>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</si>
  <si>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</si>
  <si>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</si>
  <si>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</si>
  <si>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Předpokládaná ztráta </t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</si>
  <si>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</si>
  <si>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</si>
  <si>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>Celkem 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</si>
  <si>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</si>
  <si>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</si>
  <si>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</si>
  <si>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</si>
  <si>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</si>
  <si>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</si>
  <si>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</si>
  <si>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</si>
  <si>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</si>
  <si>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</si>
  <si>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</si>
  <si>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</si>
  <si>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</si>
  <si>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</si>
  <si>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</si>
  <si>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</si>
  <si>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</si>
  <si>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</si>
  <si>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</si>
  <si>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</si>
  <si>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</si>
  <si>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</si>
  <si>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</si>
  <si>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</si>
  <si>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</si>
  <si>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</si>
  <si>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</si>
  <si>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</si>
  <si>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</si>
  <si>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</si>
  <si>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</si>
  <si>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</si>
  <si>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</si>
  <si>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</si>
  <si>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</si>
  <si>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</si>
  <si>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</si>
  <si>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</si>
  <si>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</si>
  <si>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</si>
  <si>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</si>
  <si>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</si>
  <si>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</si>
  <si>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</si>
  <si>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</si>
  <si>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</si>
  <si>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</si>
  <si>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</si>
  <si>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</si>
  <si>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</si>
  <si>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</si>
  <si>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</si>
  <si>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>Podíl režie nakladatelství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</si>
  <si>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</si>
  <si>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</si>
  <si>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</si>
  <si>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  Plánovaný rok vydání:</t>
  </si>
  <si>
    <t xml:space="preserve">                                               Plánovaný rok vydání:</t>
  </si>
  <si>
    <t xml:space="preserve">   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</si>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</sst>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Kč&quot;"/>
    <numFmt numFmtId="165" formatCode="#,##0\ &quot;Kč&quot;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5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0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1" fillId="0" borderId="30" xfId="0" applyFont="1" applyBorder="1" applyAlignment="1" applyProtection="1">
      <protection locked="0"/>
    </xf>
    <xf numFmtId="165" fontId="11" fillId="0" borderId="30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11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9" fontId="24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0" fillId="3" borderId="0" xfId="0" applyFont="1" applyFill="1" applyProtection="1"/>
    <xf numFmtId="0" fontId="10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1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1" fillId="4" borderId="34" xfId="0" applyNumberFormat="1" applyFont="1" applyFill="1" applyBorder="1" applyAlignment="1" applyProtection="1"/>
    <xf numFmtId="3" fontId="7" fillId="4" borderId="35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23" fillId="3" borderId="3" xfId="0" applyNumberFormat="1" applyFont="1" applyFill="1" applyBorder="1" applyAlignment="1" applyProtection="1"/>
    <xf numFmtId="3" fontId="23" fillId="4" borderId="28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3" fontId="23" fillId="3" borderId="0" xfId="0" applyNumberFormat="1" applyFont="1" applyFill="1" applyBorder="1" applyAlignment="1" applyProtection="1"/>
    <xf numFmtId="3" fontId="23" fillId="3" borderId="0" xfId="0" applyNumberFormat="1" applyFont="1" applyFill="1" applyBorder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164" fontId="7" fillId="3" borderId="6" xfId="0" applyNumberFormat="1" applyFont="1" applyFill="1" applyBorder="1" applyProtection="1"/>
    <xf numFmtId="164" fontId="7" fillId="3" borderId="10" xfId="0" applyNumberFormat="1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2" fillId="3" borderId="4" xfId="0" applyFont="1" applyFill="1" applyBorder="1" applyAlignment="1" applyProtection="1"/>
    <xf numFmtId="49" fontId="10" fillId="4" borderId="0" xfId="0" applyNumberFormat="1" applyFont="1" applyFill="1" applyBorder="1" applyAlignment="1" applyProtection="1"/>
    <xf numFmtId="49" fontId="10" fillId="4" borderId="4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wrapText="1"/>
    </xf>
    <xf numFmtId="49" fontId="10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0" fontId="11" fillId="4" borderId="2" xfId="0" applyFont="1" applyFill="1" applyBorder="1" applyAlignment="1" applyProtection="1">
      <alignment horizontal="center"/>
    </xf>
    <xf numFmtId="0" fontId="11" fillId="4" borderId="16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37" xfId="0" applyNumberFormat="1" applyFont="1" applyFill="1" applyBorder="1" applyAlignment="1" applyProtection="1"/>
    <xf numFmtId="3" fontId="7" fillId="3" borderId="36" xfId="0" applyNumberFormat="1" applyFon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11" fillId="4" borderId="13" xfId="0" applyNumberFormat="1" applyFont="1" applyFill="1" applyBorder="1" applyAlignment="1" applyProtection="1"/>
    <xf numFmtId="3" fontId="11" fillId="4" borderId="6" xfId="0" applyNumberFormat="1" applyFont="1" applyFill="1" applyBorder="1" applyProtection="1"/>
    <xf numFmtId="3" fontId="11" fillId="4" borderId="22" xfId="0" applyNumberFormat="1" applyFont="1" applyFill="1" applyBorder="1" applyProtection="1"/>
    <xf numFmtId="0" fontId="5" fillId="3" borderId="0" xfId="0" applyFont="1" applyFill="1" applyProtection="1"/>
    <xf numFmtId="0" fontId="9" fillId="4" borderId="3" xfId="0" applyFont="1" applyFill="1" applyBorder="1" applyAlignment="1" applyProtection="1"/>
    <xf numFmtId="0" fontId="9" fillId="4" borderId="0" xfId="0" applyFont="1" applyFill="1" applyBorder="1" applyAlignment="1" applyProtection="1"/>
    <xf numFmtId="0" fontId="11" fillId="3" borderId="16" xfId="0" applyFont="1" applyFill="1" applyBorder="1" applyAlignment="1" applyProtection="1">
      <alignment horizontal="center" wrapText="1"/>
    </xf>
    <xf numFmtId="0" fontId="11" fillId="4" borderId="37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2" xfId="0" applyNumberFormat="1" applyFont="1" applyFill="1" applyBorder="1" applyAlignment="1" applyProtection="1"/>
    <xf numFmtId="3" fontId="7" fillId="3" borderId="24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1" fillId="4" borderId="38" xfId="0" applyNumberFormat="1" applyFont="1" applyFill="1" applyBorder="1" applyAlignment="1" applyProtection="1"/>
    <xf numFmtId="3" fontId="7" fillId="4" borderId="39" xfId="0" applyNumberFormat="1" applyFont="1" applyFill="1" applyBorder="1" applyAlignment="1" applyProtection="1"/>
    <xf numFmtId="3" fontId="11" fillId="4" borderId="15" xfId="0" applyNumberFormat="1" applyFont="1" applyFill="1" applyBorder="1" applyProtection="1"/>
    <xf numFmtId="3" fontId="11" fillId="4" borderId="25" xfId="0" applyNumberFormat="1" applyFont="1" applyFill="1" applyBorder="1" applyAlignment="1" applyProtection="1"/>
    <xf numFmtId="0" fontId="11" fillId="3" borderId="8" xfId="0" applyFont="1" applyFill="1" applyBorder="1" applyAlignment="1" applyProtection="1"/>
    <xf numFmtId="3" fontId="11" fillId="3" borderId="8" xfId="0" applyNumberFormat="1" applyFont="1" applyFill="1" applyBorder="1" applyAlignment="1" applyProtection="1"/>
    <xf numFmtId="3" fontId="11" fillId="3" borderId="8" xfId="0" applyNumberFormat="1" applyFont="1" applyFill="1" applyBorder="1" applyProtection="1"/>
    <xf numFmtId="0" fontId="11" fillId="4" borderId="16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1" fillId="4" borderId="16" xfId="0" applyNumberFormat="1" applyFont="1" applyFill="1" applyBorder="1" applyAlignment="1" applyProtection="1"/>
    <xf numFmtId="3" fontId="11" fillId="4" borderId="20" xfId="0" applyNumberFormat="1" applyFont="1" applyFill="1" applyBorder="1" applyProtection="1"/>
    <xf numFmtId="0" fontId="7" fillId="4" borderId="3" xfId="0" applyFont="1" applyFill="1" applyBorder="1" applyAlignment="1" applyProtection="1"/>
    <xf numFmtId="166" fontId="0" fillId="4" borderId="4" xfId="0" applyNumberForma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25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9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1" fillId="4" borderId="37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3" fontId="11" fillId="6" borderId="29" xfId="0" applyNumberFormat="1" applyFont="1" applyFill="1" applyBorder="1" applyAlignment="1" applyProtection="1">
      <protection locked="0"/>
    </xf>
    <xf numFmtId="0" fontId="7" fillId="0" borderId="27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/>
    <xf numFmtId="0" fontId="7" fillId="0" borderId="27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3" fontId="0" fillId="0" borderId="0" xfId="0" applyNumberFormat="1" applyProtection="1"/>
    <xf numFmtId="0" fontId="29" fillId="7" borderId="41" xfId="0" applyFont="1" applyFill="1" applyBorder="1" applyAlignment="1" applyProtection="1">
      <alignment horizontal="justify" vertical="center" wrapText="1"/>
    </xf>
    <xf numFmtId="0" fontId="7" fillId="7" borderId="2" xfId="0" applyFont="1" applyFill="1" applyBorder="1" applyAlignment="1" applyProtection="1">
      <alignment wrapText="1"/>
    </xf>
    <xf numFmtId="0" fontId="7" fillId="7" borderId="42" xfId="0" applyFont="1" applyFill="1" applyBorder="1" applyAlignment="1" applyProtection="1">
      <alignment wrapText="1"/>
    </xf>
    <xf numFmtId="0" fontId="30" fillId="7" borderId="27" xfId="0" applyFont="1" applyFill="1" applyBorder="1" applyAlignment="1" applyProtection="1">
      <alignment horizontal="justify" vertical="center" wrapText="1"/>
    </xf>
    <xf numFmtId="0" fontId="31" fillId="7" borderId="0" xfId="0" applyFont="1" applyFill="1" applyBorder="1" applyAlignment="1" applyProtection="1">
      <alignment wrapText="1"/>
    </xf>
    <xf numFmtId="0" fontId="31" fillId="7" borderId="28" xfId="0" applyFont="1" applyFill="1" applyBorder="1" applyAlignment="1" applyProtection="1">
      <alignment wrapText="1"/>
    </xf>
    <xf numFmtId="0" fontId="7" fillId="0" borderId="27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6" fillId="3" borderId="3" xfId="3" applyFont="1" applyFill="1" applyBorder="1" applyAlignment="1" applyProtection="1"/>
    <xf numFmtId="0" fontId="21" fillId="3" borderId="0" xfId="3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2" xfId="3" applyFont="1" applyFill="1" applyBorder="1" applyAlignment="1" applyProtection="1">
      <protection locked="0"/>
    </xf>
    <xf numFmtId="0" fontId="10" fillId="3" borderId="18" xfId="3" applyFont="1" applyFill="1" applyBorder="1" applyAlignment="1" applyProtection="1"/>
    <xf numFmtId="0" fontId="10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2" xfId="3" applyFont="1" applyBorder="1" applyAlignment="1" applyProtection="1">
      <protection locked="0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2" xfId="0" applyFont="1" applyFill="1" applyBorder="1" applyAlignment="1" applyProtection="1">
      <protection locked="0"/>
    </xf>
    <xf numFmtId="0" fontId="7" fillId="3" borderId="27" xfId="0" applyFont="1" applyFill="1" applyBorder="1" applyAlignment="1" applyProtection="1"/>
    <xf numFmtId="0" fontId="0" fillId="3" borderId="4" xfId="0" applyFill="1" applyBorder="1" applyAlignment="1" applyProtection="1"/>
    <xf numFmtId="0" fontId="12" fillId="3" borderId="27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28" xfId="0" applyFill="1" applyBorder="1" applyAlignment="1" applyProtection="1"/>
    <xf numFmtId="0" fontId="7" fillId="3" borderId="3" xfId="0" applyFont="1" applyFill="1" applyBorder="1" applyAlignment="1" applyProtection="1"/>
    <xf numFmtId="0" fontId="11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0" fillId="4" borderId="2" xfId="0" applyFill="1" applyBorder="1" applyAlignment="1" applyProtection="1"/>
    <xf numFmtId="0" fontId="12" fillId="5" borderId="0" xfId="0" applyFont="1" applyFill="1" applyBorder="1" applyAlignment="1" applyProtection="1"/>
    <xf numFmtId="0" fontId="0" fillId="5" borderId="0" xfId="0" applyFill="1" applyBorder="1" applyAlignment="1" applyProtection="1"/>
    <xf numFmtId="0" fontId="11" fillId="4" borderId="3" xfId="0" applyFont="1" applyFill="1" applyBorder="1" applyAlignment="1" applyProtection="1"/>
    <xf numFmtId="0" fontId="0" fillId="4" borderId="0" xfId="0" applyFill="1" applyAlignment="1" applyProtection="1"/>
    <xf numFmtId="49" fontId="9" fillId="4" borderId="3" xfId="0" applyNumberFormat="1" applyFont="1" applyFill="1" applyBorder="1" applyAlignment="1" applyProtection="1">
      <alignment wrapText="1"/>
    </xf>
    <xf numFmtId="0" fontId="0" fillId="4" borderId="0" xfId="0" applyFill="1" applyBorder="1" applyAlignment="1" applyProtection="1"/>
    <xf numFmtId="49" fontId="10" fillId="0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/>
    <xf numFmtId="0" fontId="7" fillId="3" borderId="28" xfId="0" applyFont="1" applyFill="1" applyBorder="1" applyAlignment="1" applyProtection="1"/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11" fillId="4" borderId="0" xfId="0" applyFont="1" applyFill="1" applyBorder="1" applyAlignment="1" applyProtection="1"/>
    <xf numFmtId="0" fontId="11" fillId="4" borderId="1" xfId="0" applyFont="1" applyFill="1" applyBorder="1" applyAlignment="1" applyProtection="1">
      <alignment horizontal="left" wrapText="1"/>
    </xf>
    <xf numFmtId="0" fontId="11" fillId="4" borderId="2" xfId="0" applyFont="1" applyFill="1" applyBorder="1" applyAlignment="1" applyProtection="1">
      <alignment horizontal="left" wrapText="1"/>
    </xf>
    <xf numFmtId="0" fontId="11" fillId="4" borderId="16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/>
    <xf numFmtId="0" fontId="10" fillId="3" borderId="3" xfId="0" applyFont="1" applyFill="1" applyBorder="1" applyAlignment="1" applyProtection="1"/>
    <xf numFmtId="0" fontId="5" fillId="3" borderId="23" xfId="0" applyFont="1" applyFill="1" applyBorder="1" applyAlignment="1" applyProtection="1"/>
    <xf numFmtId="0" fontId="0" fillId="3" borderId="23" xfId="0" applyFill="1" applyBorder="1" applyAlignment="1" applyProtection="1"/>
    <xf numFmtId="0" fontId="0" fillId="3" borderId="8" xfId="0" applyFill="1" applyBorder="1" applyAlignment="1" applyProtection="1"/>
    <xf numFmtId="0" fontId="11" fillId="3" borderId="3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2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18" fillId="4" borderId="1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/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0" fillId="3" borderId="0" xfId="0" applyFill="1" applyAlignment="1" applyProtection="1"/>
    <xf numFmtId="0" fontId="13" fillId="3" borderId="3" xfId="0" applyFont="1" applyFill="1" applyBorder="1" applyAlignment="1" applyProtection="1">
      <alignment wrapText="1"/>
    </xf>
    <xf numFmtId="0" fontId="13" fillId="3" borderId="0" xfId="0" applyFont="1" applyFill="1" applyBorder="1" applyAlignment="1" applyProtection="1">
      <alignment wrapText="1"/>
    </xf>
    <xf numFmtId="0" fontId="13" fillId="3" borderId="4" xfId="0" applyFont="1" applyFill="1" applyBorder="1" applyAlignment="1" applyProtection="1">
      <alignment wrapText="1"/>
    </xf>
    <xf numFmtId="0" fontId="0" fillId="3" borderId="3" xfId="0" applyFont="1" applyFill="1" applyBorder="1" applyAlignment="1" applyProtection="1">
      <alignment wrapText="1"/>
    </xf>
    <xf numFmtId="0" fontId="11" fillId="3" borderId="3" xfId="0" applyFont="1" applyFill="1" applyBorder="1" applyAlignment="1" applyProtection="1"/>
    <xf numFmtId="0" fontId="11" fillId="3" borderId="0" xfId="0" applyFont="1" applyFill="1" applyBorder="1" applyAlignment="1" applyProtection="1"/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2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left" vertical="center"/>
    </xf>
    <xf numFmtId="0" fontId="24" fillId="4" borderId="4" xfId="0" applyFont="1" applyFill="1" applyBorder="1" applyAlignment="1" applyProtection="1">
      <alignment horizontal="left" vertical="center"/>
    </xf>
    <xf numFmtId="3" fontId="23" fillId="4" borderId="3" xfId="0" applyNumberFormat="1" applyFont="1" applyFill="1" applyBorder="1" applyAlignment="1" applyProtection="1"/>
    <xf numFmtId="3" fontId="24" fillId="4" borderId="0" xfId="0" applyNumberFormat="1" applyFont="1" applyFill="1" applyBorder="1" applyAlignment="1" applyProtection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0" fillId="4" borderId="4" xfId="0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0" fontId="11" fillId="4" borderId="17" xfId="0" applyFont="1" applyFill="1" applyBorder="1" applyAlignment="1" applyProtection="1"/>
    <xf numFmtId="0" fontId="11" fillId="4" borderId="14" xfId="0" applyFont="1" applyFill="1" applyBorder="1" applyAlignment="1" applyProtection="1"/>
    <xf numFmtId="0" fontId="11" fillId="4" borderId="13" xfId="0" applyFont="1" applyFill="1" applyBorder="1" applyAlignment="1" applyProtection="1"/>
    <xf numFmtId="3" fontId="22" fillId="4" borderId="0" xfId="0" applyNumberFormat="1" applyFont="1" applyFill="1" applyBorder="1" applyAlignment="1" applyProtection="1"/>
    <xf numFmtId="3" fontId="22" fillId="4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10" fillId="3" borderId="27" xfId="0" applyFont="1" applyFill="1" applyBorder="1" applyAlignment="1" applyProtection="1"/>
    <xf numFmtId="0" fontId="10" fillId="3" borderId="0" xfId="0" applyFont="1" applyFill="1" applyBorder="1" applyAlignment="1" applyProtection="1"/>
    <xf numFmtId="0" fontId="9" fillId="3" borderId="3" xfId="0" applyFont="1" applyFill="1" applyBorder="1" applyAlignment="1" applyProtection="1"/>
    <xf numFmtId="3" fontId="23" fillId="4" borderId="3" xfId="0" applyNumberFormat="1" applyFont="1" applyFill="1" applyBorder="1" applyAlignment="1" applyProtection="1">
      <alignment wrapText="1"/>
    </xf>
    <xf numFmtId="0" fontId="0" fillId="0" borderId="28" xfId="0" applyBorder="1" applyAlignment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6" xfId="0" applyFill="1" applyBorder="1" applyAlignment="1" applyProtection="1"/>
    <xf numFmtId="0" fontId="8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12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0" fillId="2" borderId="3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20" fillId="2" borderId="4" xfId="0" applyFont="1" applyFill="1" applyBorder="1" applyAlignment="1" applyProtection="1">
      <alignment wrapText="1"/>
    </xf>
    <xf numFmtId="0" fontId="11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6" xfId="0" applyFont="1" applyFill="1" applyBorder="1" applyAlignment="1" applyProtection="1"/>
    <xf numFmtId="0" fontId="11" fillId="4" borderId="40" xfId="0" applyFont="1" applyFill="1" applyBorder="1" applyAlignment="1" applyProtection="1"/>
    <xf numFmtId="0" fontId="11" fillId="4" borderId="8" xfId="0" applyFont="1" applyFill="1" applyBorder="1" applyAlignment="1" applyProtection="1"/>
    <xf numFmtId="0" fontId="11" fillId="4" borderId="25" xfId="0" applyFont="1" applyFill="1" applyBorder="1" applyAlignment="1" applyProtection="1"/>
    <xf numFmtId="0" fontId="11" fillId="4" borderId="3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/>
    </xf>
    <xf numFmtId="0" fontId="11" fillId="4" borderId="4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protection locked="0"/>
    </xf>
    <xf numFmtId="49" fontId="7" fillId="0" borderId="24" xfId="0" applyNumberFormat="1" applyFont="1" applyBorder="1" applyAlignment="1" applyProtection="1">
      <protection locked="0"/>
    </xf>
    <xf numFmtId="0" fontId="23" fillId="4" borderId="27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/>
    <xf numFmtId="0" fontId="0" fillId="4" borderId="28" xfId="0" applyFill="1" applyBorder="1" applyAlignment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0" fillId="4" borderId="28" xfId="0" applyFont="1" applyFill="1" applyBorder="1" applyAlignment="1" applyProtection="1"/>
    <xf numFmtId="0" fontId="0" fillId="4" borderId="3" xfId="0" applyFill="1" applyBorder="1" applyAlignment="1" applyProtection="1"/>
    <xf numFmtId="0" fontId="0" fillId="3" borderId="0" xfId="0" applyFont="1" applyFill="1" applyBorder="1" applyAlignment="1" applyProtection="1"/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7" fillId="4" borderId="4" xfId="0" applyFont="1" applyFill="1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4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/>
    <xf numFmtId="0" fontId="24" fillId="4" borderId="0" xfId="0" applyFont="1" applyFill="1" applyBorder="1" applyAlignment="1" applyProtection="1"/>
    <xf numFmtId="0" fontId="24" fillId="4" borderId="4" xfId="0" applyFont="1" applyFill="1" applyBorder="1" applyAlignment="1" applyProtection="1"/>
    <xf numFmtId="0" fontId="6" fillId="3" borderId="3" xfId="0" applyFont="1" applyFill="1" applyBorder="1" applyAlignment="1" applyProtection="1"/>
    <xf numFmtId="0" fontId="0" fillId="0" borderId="28" xfId="0" applyBorder="1" applyAlignment="1" applyProtection="1"/>
    <xf numFmtId="0" fontId="0" fillId="3" borderId="0" xfId="0" applyFill="1" applyBorder="1" applyAlignment="1" applyProtection="1">
      <alignment wrapText="1"/>
    </xf>
    <xf numFmtId="0" fontId="20" fillId="3" borderId="3" xfId="0" applyFont="1" applyFill="1" applyBorder="1" applyAlignment="1" applyProtection="1">
      <alignment wrapText="1"/>
    </xf>
    <xf numFmtId="0" fontId="0" fillId="3" borderId="4" xfId="0" applyFont="1" applyFill="1" applyBorder="1" applyAlignment="1" applyProtection="1"/>
    <xf numFmtId="0" fontId="20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1" fillId="4" borderId="28" xfId="0" applyFont="1" applyFill="1" applyBorder="1" applyAlignment="1" applyProtection="1"/>
    <xf numFmtId="0" fontId="7" fillId="4" borderId="28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28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5" fillId="6" borderId="33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5" fillId="6" borderId="32" xfId="0" applyFont="1" applyFill="1" applyBorder="1" applyAlignment="1" applyProtection="1">
      <alignment horizontal="left" wrapText="1"/>
      <protection locked="0"/>
    </xf>
    <xf numFmtId="0" fontId="5" fillId="6" borderId="33" xfId="0" applyFont="1" applyFill="1" applyBorder="1" applyAlignment="1" applyProtection="1">
      <alignment horizontal="left" wrapText="1"/>
      <protection locked="0"/>
    </xf>
    <xf numFmtId="0" fontId="5" fillId="6" borderId="31" xfId="0" applyFont="1" applyFill="1" applyBorder="1" applyAlignment="1" applyProtection="1">
      <alignment horizontal="left" wrapText="1"/>
      <protection locked="0"/>
    </xf>
  </cellXfs>
  <cellStyles count="278">
    <cellStyle name="Normální" xfId="0" builtinId="0"/>
    <cellStyle name="Normální 2" xfId="2"/>
    <cellStyle name="Normální 2 10" xfId="95"/>
    <cellStyle name="Normální 2 11" xfId="26"/>
    <cellStyle name="Normální 2 2" xfId="5"/>
    <cellStyle name="Normální 2 2 10" xfId="29"/>
    <cellStyle name="Normální 2 2 2" xfId="13"/>
    <cellStyle name="Normální 2 2 2 2" xfId="25"/>
    <cellStyle name="Normální 2 2 2 2 2" xfId="83"/>
    <cellStyle name="Normální 2 2 2 2 2 2" xfId="163"/>
    <cellStyle name="Normální 2 2 2 2 2 3" xfId="266"/>
    <cellStyle name="Normální 2 2 2 2 2 4" xfId="221"/>
    <cellStyle name="Normální 2 2 2 2 3" xfId="134"/>
    <cellStyle name="Normální 2 2 2 2 4" xfId="54"/>
    <cellStyle name="Normální 2 2 2 2 5" xfId="192"/>
    <cellStyle name="Normální 2 2 2 3" xfId="90"/>
    <cellStyle name="Normální 2 2 2 3 2" xfId="170"/>
    <cellStyle name="Normální 2 2 2 3 3" xfId="273"/>
    <cellStyle name="Normální 2 2 2 3 4" xfId="228"/>
    <cellStyle name="Normální 2 2 2 4" xfId="71"/>
    <cellStyle name="Normální 2 2 2 4 2" xfId="151"/>
    <cellStyle name="Normální 2 2 2 4 3" xfId="254"/>
    <cellStyle name="Normální 2 2 2 4 4" xfId="209"/>
    <cellStyle name="Normální 2 2 2 5" xfId="122"/>
    <cellStyle name="Normální 2 2 2 6" xfId="101"/>
    <cellStyle name="Normální 2 2 2 7" xfId="42"/>
    <cellStyle name="Normální 2 2 3" xfId="9"/>
    <cellStyle name="Normální 2 2 3 2" xfId="21"/>
    <cellStyle name="Normální 2 2 3 2 2" xfId="79"/>
    <cellStyle name="Normální 2 2 3 2 2 2" xfId="159"/>
    <cellStyle name="Normální 2 2 3 2 2 3" xfId="262"/>
    <cellStyle name="Normální 2 2 3 2 2 4" xfId="217"/>
    <cellStyle name="Normální 2 2 3 2 3" xfId="130"/>
    <cellStyle name="Normální 2 2 3 2 4" xfId="50"/>
    <cellStyle name="Normální 2 2 3 2 5" xfId="189"/>
    <cellStyle name="Normální 2 2 3 3" xfId="94"/>
    <cellStyle name="Normální 2 2 3 3 2" xfId="174"/>
    <cellStyle name="Normální 2 2 3 3 3" xfId="277"/>
    <cellStyle name="Normální 2 2 3 3 4" xfId="232"/>
    <cellStyle name="Normální 2 2 3 4" xfId="67"/>
    <cellStyle name="Normální 2 2 3 4 2" xfId="147"/>
    <cellStyle name="Normální 2 2 3 4 3" xfId="250"/>
    <cellStyle name="Normální 2 2 3 4 4" xfId="205"/>
    <cellStyle name="Normální 2 2 3 5" xfId="118"/>
    <cellStyle name="Normální 2 2 3 6" xfId="105"/>
    <cellStyle name="Normální 2 2 3 7" xfId="38"/>
    <cellStyle name="Normální 2 2 4" xfId="17"/>
    <cellStyle name="Normální 2 2 4 2" xfId="75"/>
    <cellStyle name="Normální 2 2 4 2 2" xfId="155"/>
    <cellStyle name="Normální 2 2 4 2 3" xfId="258"/>
    <cellStyle name="Normální 2 2 4 2 4" xfId="213"/>
    <cellStyle name="Normální 2 2 4 3" xfId="126"/>
    <cellStyle name="Normální 2 2 4 4" xfId="46"/>
    <cellStyle name="Normální 2 2 4 5" xfId="185"/>
    <cellStyle name="Normální 2 2 5" xfId="34"/>
    <cellStyle name="Normální 2 2 5 2" xfId="63"/>
    <cellStyle name="Normální 2 2 5 2 2" xfId="143"/>
    <cellStyle name="Normální 2 2 5 2 3" xfId="246"/>
    <cellStyle name="Normální 2 2 5 2 4" xfId="201"/>
    <cellStyle name="Normální 2 2 5 3" xfId="114"/>
    <cellStyle name="Normální 2 2 5 4" xfId="235"/>
    <cellStyle name="Normální 2 2 5 5" xfId="178"/>
    <cellStyle name="Normální 2 2 6" xfId="86"/>
    <cellStyle name="Normální 2 2 6 2" xfId="166"/>
    <cellStyle name="Normální 2 2 6 3" xfId="269"/>
    <cellStyle name="Normální 2 2 6 4" xfId="224"/>
    <cellStyle name="Normální 2 2 7" xfId="58"/>
    <cellStyle name="Normální 2 2 7 2" xfId="138"/>
    <cellStyle name="Normální 2 2 7 3" xfId="241"/>
    <cellStyle name="Normální 2 2 7 4" xfId="196"/>
    <cellStyle name="Normální 2 2 8" xfId="109"/>
    <cellStyle name="Normální 2 2 9" xfId="97"/>
    <cellStyle name="Normální 2 3" xfId="11"/>
    <cellStyle name="Normální 2 3 2" xfId="23"/>
    <cellStyle name="Normální 2 3 2 2" xfId="92"/>
    <cellStyle name="Normální 2 3 2 2 2" xfId="172"/>
    <cellStyle name="Normální 2 3 2 2 3" xfId="275"/>
    <cellStyle name="Normální 2 3 2 2 4" xfId="230"/>
    <cellStyle name="Normální 2 3 2 3" xfId="81"/>
    <cellStyle name="Normální 2 3 2 3 2" xfId="161"/>
    <cellStyle name="Normální 2 3 2 3 3" xfId="264"/>
    <cellStyle name="Normální 2 3 2 3 4" xfId="219"/>
    <cellStyle name="Normální 2 3 2 4" xfId="132"/>
    <cellStyle name="Normální 2 3 2 5" xfId="103"/>
    <cellStyle name="Normální 2 3 2 6" xfId="52"/>
    <cellStyle name="Normální 2 3 3" xfId="40"/>
    <cellStyle name="Normální 2 3 3 2" xfId="69"/>
    <cellStyle name="Normální 2 3 3 2 2" xfId="149"/>
    <cellStyle name="Normální 2 3 3 2 3" xfId="252"/>
    <cellStyle name="Normální 2 3 3 2 4" xfId="207"/>
    <cellStyle name="Normální 2 3 3 3" xfId="120"/>
    <cellStyle name="Normální 2 3 3 4" xfId="237"/>
    <cellStyle name="Normální 2 3 3 5" xfId="181"/>
    <cellStyle name="Normální 2 3 4" xfId="88"/>
    <cellStyle name="Normální 2 3 4 2" xfId="168"/>
    <cellStyle name="Normální 2 3 4 3" xfId="271"/>
    <cellStyle name="Normální 2 3 4 4" xfId="226"/>
    <cellStyle name="Normální 2 3 5" xfId="56"/>
    <cellStyle name="Normální 2 3 5 2" xfId="136"/>
    <cellStyle name="Normální 2 3 5 3" xfId="239"/>
    <cellStyle name="Normální 2 3 5 4" xfId="194"/>
    <cellStyle name="Normální 2 3 6" xfId="107"/>
    <cellStyle name="Normální 2 3 7" xfId="99"/>
    <cellStyle name="Normální 2 3 8" xfId="27"/>
    <cellStyle name="Normální 2 4" xfId="7"/>
    <cellStyle name="Normální 2 4 2" xfId="19"/>
    <cellStyle name="Normální 2 4 2 2" xfId="77"/>
    <cellStyle name="Normální 2 4 2 2 2" xfId="157"/>
    <cellStyle name="Normální 2 4 2 2 3" xfId="260"/>
    <cellStyle name="Normální 2 4 2 2 4" xfId="215"/>
    <cellStyle name="Normální 2 4 2 3" xfId="128"/>
    <cellStyle name="Normální 2 4 2 4" xfId="48"/>
    <cellStyle name="Normální 2 4 2 5" xfId="187"/>
    <cellStyle name="Normální 2 4 3" xfId="36"/>
    <cellStyle name="Normální 2 4 3 2" xfId="65"/>
    <cellStyle name="Normální 2 4 3 2 2" xfId="145"/>
    <cellStyle name="Normální 2 4 3 2 3" xfId="248"/>
    <cellStyle name="Normální 2 4 3 2 4" xfId="203"/>
    <cellStyle name="Normální 2 4 3 3" xfId="116"/>
    <cellStyle name="Normální 2 4 3 4" xfId="236"/>
    <cellStyle name="Normální 2 4 3 5" xfId="179"/>
    <cellStyle name="Normální 2 4 4" xfId="87"/>
    <cellStyle name="Normální 2 4 4 2" xfId="167"/>
    <cellStyle name="Normální 2 4 4 3" xfId="270"/>
    <cellStyle name="Normální 2 4 4 4" xfId="225"/>
    <cellStyle name="Normální 2 4 5" xfId="59"/>
    <cellStyle name="Normální 2 4 5 2" xfId="139"/>
    <cellStyle name="Normální 2 4 5 3" xfId="242"/>
    <cellStyle name="Normální 2 4 5 4" xfId="197"/>
    <cellStyle name="Normální 2 4 6" xfId="110"/>
    <cellStyle name="Normální 2 4 7" xfId="98"/>
    <cellStyle name="Normální 2 4 8" xfId="30"/>
    <cellStyle name="Normální 2 5" xfId="15"/>
    <cellStyle name="Normální 2 5 2" xfId="91"/>
    <cellStyle name="Normální 2 5 2 2" xfId="171"/>
    <cellStyle name="Normální 2 5 2 3" xfId="274"/>
    <cellStyle name="Normální 2 5 2 4" xfId="229"/>
    <cellStyle name="Normální 2 5 3" xfId="73"/>
    <cellStyle name="Normální 2 5 3 2" xfId="153"/>
    <cellStyle name="Normální 2 5 3 3" xfId="256"/>
    <cellStyle name="Normální 2 5 3 4" xfId="211"/>
    <cellStyle name="Normální 2 5 4" xfId="124"/>
    <cellStyle name="Normální 2 5 5" xfId="102"/>
    <cellStyle name="Normální 2 5 6" xfId="44"/>
    <cellStyle name="Normální 2 6" xfId="32"/>
    <cellStyle name="Normální 2 6 2" xfId="61"/>
    <cellStyle name="Normální 2 6 2 2" xfId="141"/>
    <cellStyle name="Normální 2 6 2 3" xfId="244"/>
    <cellStyle name="Normální 2 6 2 4" xfId="199"/>
    <cellStyle name="Normální 2 6 3" xfId="112"/>
    <cellStyle name="Normální 2 6 4" xfId="234"/>
    <cellStyle name="Normální 2 6 5" xfId="176"/>
    <cellStyle name="Normální 2 7" xfId="84"/>
    <cellStyle name="Normální 2 7 2" xfId="164"/>
    <cellStyle name="Normální 2 7 3" xfId="267"/>
    <cellStyle name="Normální 2 7 4" xfId="222"/>
    <cellStyle name="Normální 2 8" xfId="55"/>
    <cellStyle name="Normální 2 8 2" xfId="135"/>
    <cellStyle name="Normální 2 8 3" xfId="238"/>
    <cellStyle name="Normální 2 8 4" xfId="193"/>
    <cellStyle name="Normální 2 9" xfId="106"/>
    <cellStyle name="Normální 3" xfId="3"/>
    <cellStyle name="Normální 4" xfId="1"/>
    <cellStyle name="Normální 4 10" xfId="28"/>
    <cellStyle name="Normální 4 2" xfId="10"/>
    <cellStyle name="Normální 4 2 2" xfId="22"/>
    <cellStyle name="Normální 4 2 2 2" xfId="80"/>
    <cellStyle name="Normální 4 2 2 2 2" xfId="160"/>
    <cellStyle name="Normální 4 2 2 2 3" xfId="263"/>
    <cellStyle name="Normální 4 2 2 2 4" xfId="218"/>
    <cellStyle name="Normální 4 2 2 3" xfId="131"/>
    <cellStyle name="Normální 4 2 2 4" xfId="51"/>
    <cellStyle name="Normální 4 2 2 5" xfId="190"/>
    <cellStyle name="Normální 4 2 3" xfId="89"/>
    <cellStyle name="Normální 4 2 3 2" xfId="169"/>
    <cellStyle name="Normální 4 2 3 3" xfId="272"/>
    <cellStyle name="Normální 4 2 3 4" xfId="227"/>
    <cellStyle name="Normální 4 2 4" xfId="68"/>
    <cellStyle name="Normální 4 2 4 2" xfId="148"/>
    <cellStyle name="Normální 4 2 4 3" xfId="251"/>
    <cellStyle name="Normální 4 2 4 4" xfId="206"/>
    <cellStyle name="Normální 4 2 5" xfId="119"/>
    <cellStyle name="Normální 4 2 6" xfId="100"/>
    <cellStyle name="Normální 4 2 7" xfId="39"/>
    <cellStyle name="Normální 4 3" xfId="6"/>
    <cellStyle name="Normální 4 3 2" xfId="18"/>
    <cellStyle name="Normální 4 3 2 2" xfId="76"/>
    <cellStyle name="Normální 4 3 2 2 2" xfId="156"/>
    <cellStyle name="Normální 4 3 2 2 3" xfId="259"/>
    <cellStyle name="Normální 4 3 2 2 4" xfId="214"/>
    <cellStyle name="Normální 4 3 2 3" xfId="127"/>
    <cellStyle name="Normální 4 3 2 4" xfId="47"/>
    <cellStyle name="Normální 4 3 2 5" xfId="186"/>
    <cellStyle name="Normální 4 3 3" xfId="93"/>
    <cellStyle name="Normální 4 3 3 2" xfId="173"/>
    <cellStyle name="Normální 4 3 3 3" xfId="276"/>
    <cellStyle name="Normální 4 3 3 4" xfId="231"/>
    <cellStyle name="Normální 4 3 4" xfId="64"/>
    <cellStyle name="Normální 4 3 4 2" xfId="144"/>
    <cellStyle name="Normální 4 3 4 3" xfId="247"/>
    <cellStyle name="Normální 4 3 4 4" xfId="202"/>
    <cellStyle name="Normální 4 3 5" xfId="115"/>
    <cellStyle name="Normální 4 3 6" xfId="104"/>
    <cellStyle name="Normální 4 3 7" xfId="35"/>
    <cellStyle name="Normální 4 4" xfId="14"/>
    <cellStyle name="Normální 4 4 2" xfId="72"/>
    <cellStyle name="Normální 4 4 2 2" xfId="152"/>
    <cellStyle name="Normální 4 4 2 3" xfId="255"/>
    <cellStyle name="Normální 4 4 2 4" xfId="210"/>
    <cellStyle name="Normální 4 4 3" xfId="123"/>
    <cellStyle name="Normální 4 4 4" xfId="43"/>
    <cellStyle name="Normální 4 4 5" xfId="183"/>
    <cellStyle name="Normální 4 5" xfId="31"/>
    <cellStyle name="Normální 4 5 2" xfId="60"/>
    <cellStyle name="Normální 4 5 2 2" xfId="140"/>
    <cellStyle name="Normální 4 5 2 3" xfId="243"/>
    <cellStyle name="Normální 4 5 2 4" xfId="198"/>
    <cellStyle name="Normální 4 5 3" xfId="111"/>
    <cellStyle name="Normální 4 5 4" xfId="233"/>
    <cellStyle name="Normální 4 5 5" xfId="175"/>
    <cellStyle name="Normální 4 6" xfId="85"/>
    <cellStyle name="Normální 4 6 2" xfId="165"/>
    <cellStyle name="Normální 4 6 3" xfId="268"/>
    <cellStyle name="Normální 4 6 4" xfId="223"/>
    <cellStyle name="Normální 4 7" xfId="57"/>
    <cellStyle name="Normální 4 7 2" xfId="137"/>
    <cellStyle name="Normální 4 7 3" xfId="240"/>
    <cellStyle name="Normální 4 7 4" xfId="195"/>
    <cellStyle name="Normální 4 8" xfId="108"/>
    <cellStyle name="Normální 4 9" xfId="96"/>
    <cellStyle name="Normální 5" xfId="4"/>
    <cellStyle name="Normální 5 2" xfId="12"/>
    <cellStyle name="Normální 5 2 2" xfId="24"/>
    <cellStyle name="Normální 5 2 2 2" xfId="82"/>
    <cellStyle name="Normální 5 2 2 2 2" xfId="162"/>
    <cellStyle name="Normální 5 2 2 2 3" xfId="265"/>
    <cellStyle name="Normální 5 2 2 2 4" xfId="220"/>
    <cellStyle name="Normální 5 2 2 3" xfId="133"/>
    <cellStyle name="Normální 5 2 2 4" xfId="53"/>
    <cellStyle name="Normální 5 2 2 5" xfId="191"/>
    <cellStyle name="Normální 5 2 3" xfId="70"/>
    <cellStyle name="Normální 5 2 3 2" xfId="150"/>
    <cellStyle name="Normální 5 2 3 3" xfId="253"/>
    <cellStyle name="Normální 5 2 3 4" xfId="208"/>
    <cellStyle name="Normální 5 2 4" xfId="121"/>
    <cellStyle name="Normální 5 2 5" xfId="41"/>
    <cellStyle name="Normální 5 2 6" xfId="182"/>
    <cellStyle name="Normální 5 3" xfId="8"/>
    <cellStyle name="Normální 5 3 2" xfId="20"/>
    <cellStyle name="Normální 5 3 2 2" xfId="78"/>
    <cellStyle name="Normální 5 3 2 2 2" xfId="158"/>
    <cellStyle name="Normální 5 3 2 2 3" xfId="261"/>
    <cellStyle name="Normální 5 3 2 2 4" xfId="216"/>
    <cellStyle name="Normální 5 3 2 3" xfId="129"/>
    <cellStyle name="Normální 5 3 2 4" xfId="49"/>
    <cellStyle name="Normální 5 3 2 5" xfId="188"/>
    <cellStyle name="Normální 5 3 3" xfId="66"/>
    <cellStyle name="Normální 5 3 3 2" xfId="146"/>
    <cellStyle name="Normální 5 3 3 3" xfId="249"/>
    <cellStyle name="Normální 5 3 3 4" xfId="204"/>
    <cellStyle name="Normální 5 3 4" xfId="117"/>
    <cellStyle name="Normální 5 3 5" xfId="37"/>
    <cellStyle name="Normální 5 3 6" xfId="180"/>
    <cellStyle name="Normální 5 4" xfId="16"/>
    <cellStyle name="Normální 5 4 2" xfId="74"/>
    <cellStyle name="Normální 5 4 2 2" xfId="154"/>
    <cellStyle name="Normální 5 4 2 3" xfId="257"/>
    <cellStyle name="Normální 5 4 2 4" xfId="212"/>
    <cellStyle name="Normální 5 4 3" xfId="125"/>
    <cellStyle name="Normální 5 4 4" xfId="45"/>
    <cellStyle name="Normální 5 4 5" xfId="184"/>
    <cellStyle name="Normální 5 5" xfId="62"/>
    <cellStyle name="Normální 5 5 2" xfId="142"/>
    <cellStyle name="Normální 5 5 3" xfId="245"/>
    <cellStyle name="Normální 5 5 4" xfId="200"/>
    <cellStyle name="Normální 5 6" xfId="113"/>
    <cellStyle name="Normální 5 7" xfId="33"/>
    <cellStyle name="Normální 5 8" xfId="177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zoomScaleNormal="100" workbookViewId="0">
      <selection activeCell="R24" sqref="R24"/>
    </sheetView>
  </sheetViews>
  <sheetFormatPr defaultColWidth="9.140625" defaultRowHeight="15" x14ac:dyDescent="0.25"/>
  <cols>
    <col min="1" max="1" width="9.140625" style="26" customWidth="1"/>
    <col min="2" max="2" width="10" style="26" customWidth="1"/>
    <col min="3" max="3" width="9" style="26" customWidth="1"/>
    <col min="4" max="4" width="9.85546875" style="26" customWidth="1"/>
    <col min="5" max="5" width="9.7109375" style="26" customWidth="1"/>
    <col min="6" max="7" width="9.42578125" style="26" customWidth="1"/>
    <col min="8" max="8" width="8.85546875" style="26" customWidth="1"/>
    <col min="9" max="9" width="10.28515625" style="26" customWidth="1"/>
    <col min="10" max="11" width="1.140625" style="26" customWidth="1"/>
    <col min="12" max="16384" width="9.140625" style="26"/>
  </cols>
  <sheetData>
    <row r="1" spans="1:19" ht="7.5" customHeight="1" thickBot="1" x14ac:dyDescent="0.3">
      <c r="A1" s="202"/>
      <c r="B1" s="203"/>
      <c r="C1" s="204"/>
      <c r="D1" s="204"/>
      <c r="E1" s="204"/>
      <c r="F1" s="204"/>
      <c r="G1" s="204"/>
      <c r="H1" s="204"/>
      <c r="I1" s="204"/>
      <c r="J1" s="34"/>
    </row>
    <row r="2" spans="1:19" ht="21.75" customHeight="1" thickBot="1" x14ac:dyDescent="0.3">
      <c r="A2" s="214" t="s">
        <v>242</v>
      </c>
      <c r="B2" s="215"/>
      <c r="C2" s="312"/>
      <c r="D2" s="313"/>
      <c r="E2" s="313"/>
      <c r="F2" s="313"/>
      <c r="G2" s="313"/>
      <c r="H2" s="313"/>
      <c r="I2" s="314"/>
      <c r="J2" s="34"/>
    </row>
    <row r="3" spans="1:19" ht="16.5" customHeight="1" x14ac:dyDescent="0.25">
      <c r="A3" s="216" t="s">
        <v>263</v>
      </c>
      <c r="B3" s="217"/>
      <c r="C3" s="217"/>
      <c r="D3" s="217"/>
      <c r="E3" s="217"/>
      <c r="F3" s="217"/>
      <c r="G3" s="217"/>
      <c r="H3" s="217"/>
      <c r="I3" s="218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.75" customHeight="1" x14ac:dyDescent="0.25">
      <c r="A4" s="223"/>
      <c r="B4" s="176"/>
      <c r="C4" s="176"/>
      <c r="D4" s="176"/>
      <c r="E4" s="176"/>
      <c r="F4" s="176"/>
      <c r="G4" s="176"/>
      <c r="H4" s="176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19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249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4" t="s">
        <v>224</v>
      </c>
      <c r="B7" s="225"/>
      <c r="C7" s="225"/>
      <c r="D7" s="225"/>
      <c r="E7" s="225"/>
      <c r="F7" s="190" t="s">
        <v>211</v>
      </c>
      <c r="G7" s="190"/>
      <c r="H7" s="226"/>
      <c r="I7" s="227"/>
      <c r="J7" s="39"/>
    </row>
    <row r="8" spans="1:19" x14ac:dyDescent="0.25">
      <c r="A8" s="178" t="s">
        <v>264</v>
      </c>
      <c r="B8" s="190"/>
      <c r="C8" s="190"/>
      <c r="D8" s="19"/>
      <c r="E8" s="113"/>
      <c r="F8" s="190" t="s">
        <v>199</v>
      </c>
      <c r="G8" s="190"/>
      <c r="H8" s="213"/>
      <c r="I8" s="209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13"/>
      <c r="I9" s="209"/>
      <c r="J9" s="34"/>
    </row>
    <row r="10" spans="1:19" x14ac:dyDescent="0.25">
      <c r="A10" s="178"/>
      <c r="B10" s="176"/>
      <c r="C10" s="176"/>
      <c r="D10" s="176"/>
      <c r="E10" s="176"/>
      <c r="F10" s="190" t="s">
        <v>3</v>
      </c>
      <c r="G10" s="190"/>
      <c r="H10" s="211"/>
      <c r="I10" s="212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284</v>
      </c>
      <c r="F13" s="158"/>
      <c r="G13" s="158"/>
      <c r="H13" s="159"/>
      <c r="I13" s="20"/>
      <c r="J13" s="34"/>
    </row>
    <row r="14" spans="1:19" ht="1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8.7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197" t="s">
        <v>278</v>
      </c>
      <c r="B16" s="198"/>
      <c r="C16" s="198"/>
      <c r="D16" s="198"/>
      <c r="E16" s="198"/>
      <c r="F16" s="198"/>
      <c r="G16" s="198"/>
      <c r="H16" s="198"/>
      <c r="I16" s="199"/>
      <c r="J16" s="34"/>
    </row>
    <row r="17" spans="1:15" ht="14.25" customHeight="1" x14ac:dyDescent="0.25">
      <c r="A17" s="178" t="s">
        <v>212</v>
      </c>
      <c r="B17" s="190"/>
      <c r="C17" s="190"/>
      <c r="D17" s="190"/>
      <c r="E17" s="190"/>
      <c r="F17" s="191"/>
      <c r="G17" s="31"/>
      <c r="H17" s="173"/>
      <c r="I17" s="200"/>
      <c r="J17" s="34"/>
    </row>
    <row r="18" spans="1:15" ht="14.25" customHeight="1" x14ac:dyDescent="0.25">
      <c r="A18" s="178" t="s">
        <v>213</v>
      </c>
      <c r="B18" s="190"/>
      <c r="C18" s="190"/>
      <c r="D18" s="190"/>
      <c r="E18" s="190"/>
      <c r="F18" s="191"/>
      <c r="G18" s="31"/>
      <c r="H18" s="173"/>
      <c r="I18" s="200"/>
      <c r="J18" s="34"/>
    </row>
    <row r="19" spans="1:15" ht="14.25" customHeight="1" x14ac:dyDescent="0.25">
      <c r="A19" s="178" t="s">
        <v>214</v>
      </c>
      <c r="B19" s="190"/>
      <c r="C19" s="190"/>
      <c r="D19" s="190"/>
      <c r="E19" s="190"/>
      <c r="F19" s="191"/>
      <c r="G19" s="31"/>
      <c r="H19" s="173"/>
      <c r="I19" s="200"/>
      <c r="J19" s="34"/>
      <c r="O19" s="21"/>
    </row>
    <row r="20" spans="1:15" ht="14.25" customHeight="1" x14ac:dyDescent="0.25">
      <c r="A20" s="178" t="s">
        <v>6</v>
      </c>
      <c r="B20" s="190"/>
      <c r="C20" s="190"/>
      <c r="D20" s="190"/>
      <c r="E20" s="190"/>
      <c r="F20" s="177"/>
      <c r="G20" s="31"/>
      <c r="H20" s="173"/>
      <c r="I20" s="174"/>
      <c r="J20" s="34"/>
      <c r="O20" s="21"/>
    </row>
    <row r="21" spans="1:15" ht="14.25" customHeight="1" x14ac:dyDescent="0.25">
      <c r="A21" s="178" t="s">
        <v>210</v>
      </c>
      <c r="B21" s="190"/>
      <c r="C21" s="190"/>
      <c r="D21" s="190"/>
      <c r="E21" s="190"/>
      <c r="F21" s="177"/>
      <c r="G21" s="31"/>
      <c r="H21" s="173"/>
      <c r="I21" s="174"/>
      <c r="J21" s="34"/>
    </row>
    <row r="22" spans="1:15" ht="14.25" customHeight="1" x14ac:dyDescent="0.25">
      <c r="A22" s="178" t="s">
        <v>203</v>
      </c>
      <c r="B22" s="190"/>
      <c r="C22" s="190"/>
      <c r="D22" s="190"/>
      <c r="E22" s="190"/>
      <c r="F22" s="177"/>
      <c r="G22" s="31"/>
      <c r="H22" s="173"/>
      <c r="I22" s="174"/>
      <c r="J22" s="34"/>
    </row>
    <row r="23" spans="1:15" ht="14.25" customHeight="1" x14ac:dyDescent="0.25">
      <c r="A23" s="178" t="s">
        <v>1</v>
      </c>
      <c r="B23" s="190"/>
      <c r="C23" s="190"/>
      <c r="D23" s="190"/>
      <c r="E23" s="190"/>
      <c r="F23" s="177"/>
      <c r="G23" s="31"/>
      <c r="H23" s="173"/>
      <c r="I23" s="174"/>
      <c r="J23" s="34"/>
    </row>
    <row r="24" spans="1:15" ht="14.25" customHeight="1" x14ac:dyDescent="0.25">
      <c r="A24" s="184" t="s">
        <v>7</v>
      </c>
      <c r="B24" s="196"/>
      <c r="C24" s="196"/>
      <c r="D24" s="196"/>
      <c r="E24" s="196"/>
      <c r="F24" s="187"/>
      <c r="G24" s="44">
        <f>SUM(G17:G23)</f>
        <v>0</v>
      </c>
      <c r="H24" s="190"/>
      <c r="I24" s="174"/>
      <c r="J24" s="34"/>
    </row>
    <row r="25" spans="1:15" s="22" customFormat="1" ht="14.25" customHeight="1" x14ac:dyDescent="0.25">
      <c r="A25" s="194" t="s">
        <v>279</v>
      </c>
      <c r="B25" s="195"/>
      <c r="C25" s="195"/>
      <c r="D25" s="195"/>
      <c r="E25" s="195"/>
      <c r="F25" s="187"/>
      <c r="G25" s="45">
        <f>SUM(35000+(50*D8)+(5*H7))</f>
        <v>35000</v>
      </c>
      <c r="H25" s="190"/>
      <c r="I25" s="174"/>
      <c r="J25" s="40"/>
    </row>
    <row r="26" spans="1:15" ht="14.25" customHeight="1" thickBot="1" x14ac:dyDescent="0.3">
      <c r="A26" s="184" t="s">
        <v>195</v>
      </c>
      <c r="B26" s="196"/>
      <c r="C26" s="196"/>
      <c r="D26" s="196"/>
      <c r="E26" s="196"/>
      <c r="F26" s="195"/>
      <c r="G26" s="46">
        <f>SUM(G24:G25)</f>
        <v>35000</v>
      </c>
      <c r="H26" s="178"/>
      <c r="I26" s="174"/>
      <c r="J26" s="34"/>
    </row>
    <row r="27" spans="1:15" ht="14.25" customHeight="1" thickBot="1" x14ac:dyDescent="0.3">
      <c r="A27" s="243" t="s">
        <v>265</v>
      </c>
      <c r="B27" s="195"/>
      <c r="C27" s="195"/>
      <c r="D27" s="195"/>
      <c r="E27" s="195"/>
      <c r="F27" s="195"/>
      <c r="G27" s="47">
        <f>SUM(G26*0.5)</f>
        <v>17500</v>
      </c>
      <c r="H27" s="173"/>
      <c r="I27" s="174"/>
      <c r="J27" s="34"/>
    </row>
    <row r="28" spans="1:15" ht="5.25" customHeight="1" thickTop="1" x14ac:dyDescent="0.25">
      <c r="A28" s="117"/>
      <c r="B28" s="113"/>
      <c r="C28" s="113"/>
      <c r="D28" s="113"/>
      <c r="E28" s="113"/>
      <c r="F28" s="113"/>
      <c r="G28" s="111"/>
      <c r="H28" s="111"/>
      <c r="I28" s="49"/>
      <c r="J28" s="34"/>
    </row>
    <row r="29" spans="1:15" ht="27" customHeight="1" x14ac:dyDescent="0.25">
      <c r="A29" s="247" t="s">
        <v>271</v>
      </c>
      <c r="B29" s="248"/>
      <c r="C29" s="33"/>
      <c r="D29" s="228" t="s">
        <v>239</v>
      </c>
      <c r="E29" s="229"/>
      <c r="F29" s="229"/>
      <c r="G29" s="229"/>
      <c r="H29" s="229"/>
      <c r="I29" s="230"/>
      <c r="J29" s="41"/>
    </row>
    <row r="30" spans="1:15" ht="14.25" customHeight="1" x14ac:dyDescent="0.25">
      <c r="A30" s="231" t="s">
        <v>240</v>
      </c>
      <c r="B30" s="232"/>
      <c r="C30" s="232"/>
      <c r="D30" s="232"/>
      <c r="E30" s="232"/>
      <c r="F30" s="51"/>
      <c r="G30" s="110">
        <f>SUM(G26*C29)</f>
        <v>0</v>
      </c>
      <c r="H30" s="241" t="s">
        <v>9</v>
      </c>
      <c r="I30" s="242"/>
      <c r="J30" s="41"/>
    </row>
    <row r="31" spans="1:15" ht="4.5" customHeight="1" x14ac:dyDescent="0.3">
      <c r="A31" s="50"/>
      <c r="B31" s="52"/>
      <c r="C31" s="52"/>
      <c r="D31" s="52"/>
      <c r="E31" s="52"/>
      <c r="F31" s="53"/>
      <c r="G31" s="54"/>
      <c r="H31" s="55"/>
      <c r="I31" s="56"/>
      <c r="J31" s="41"/>
    </row>
    <row r="32" spans="1:15" ht="14.25" customHeight="1" x14ac:dyDescent="0.25">
      <c r="A32" s="178" t="s">
        <v>8</v>
      </c>
      <c r="B32" s="190"/>
      <c r="C32" s="191"/>
      <c r="D32" s="57" t="e">
        <f>SUM(G26/H7)</f>
        <v>#DIV/0!</v>
      </c>
      <c r="E32" s="113"/>
      <c r="F32" s="113"/>
      <c r="G32" s="113"/>
      <c r="H32" s="58"/>
      <c r="I32" s="114"/>
      <c r="J32" s="34"/>
    </row>
    <row r="33" spans="1:10" ht="14.25" customHeight="1" x14ac:dyDescent="0.25">
      <c r="A33" s="246" t="s">
        <v>215</v>
      </c>
      <c r="B33" s="245"/>
      <c r="C33" s="245"/>
      <c r="D33" s="15"/>
      <c r="E33" s="244" t="s">
        <v>216</v>
      </c>
      <c r="F33" s="245"/>
      <c r="G33" s="245"/>
      <c r="H33" s="17"/>
      <c r="I33" s="114" t="s">
        <v>9</v>
      </c>
      <c r="J33" s="34"/>
    </row>
    <row r="34" spans="1:10" ht="3.75" customHeight="1" x14ac:dyDescent="0.3">
      <c r="A34" s="220"/>
      <c r="B34" s="221"/>
      <c r="C34" s="221"/>
      <c r="D34" s="221"/>
      <c r="E34" s="221"/>
      <c r="F34" s="221"/>
      <c r="G34" s="221"/>
      <c r="H34" s="221"/>
      <c r="I34" s="222"/>
      <c r="J34" s="34"/>
    </row>
    <row r="35" spans="1:10" x14ac:dyDescent="0.25">
      <c r="A35" s="178" t="s">
        <v>246</v>
      </c>
      <c r="B35" s="190"/>
      <c r="C35" s="190"/>
      <c r="D35" s="190"/>
      <c r="E35" s="190"/>
      <c r="F35" s="190"/>
      <c r="G35" s="190"/>
      <c r="H35" s="190"/>
      <c r="I35" s="200"/>
      <c r="J35" s="34"/>
    </row>
    <row r="36" spans="1:10" ht="6" customHeight="1" x14ac:dyDescent="0.3">
      <c r="A36" s="112"/>
      <c r="B36" s="59"/>
      <c r="C36" s="59"/>
      <c r="D36" s="59"/>
      <c r="E36" s="59"/>
      <c r="F36" s="59"/>
      <c r="G36" s="59"/>
      <c r="H36" s="59"/>
      <c r="I36" s="60"/>
      <c r="J36" s="34"/>
    </row>
    <row r="37" spans="1:10" ht="14.25" customHeight="1" x14ac:dyDescent="0.25">
      <c r="A37" s="178" t="s">
        <v>235</v>
      </c>
      <c r="B37" s="176"/>
      <c r="C37" s="177"/>
      <c r="D37" s="61">
        <f>SUM(H7*0.2)*D5</f>
        <v>0</v>
      </c>
      <c r="E37" s="175" t="s">
        <v>257</v>
      </c>
      <c r="F37" s="176"/>
      <c r="G37" s="177"/>
      <c r="H37" s="62">
        <f>SUM(H7*0.35)*H5</f>
        <v>0</v>
      </c>
      <c r="I37" s="63"/>
      <c r="J37" s="34"/>
    </row>
    <row r="38" spans="1:10" ht="14.25" customHeight="1" x14ac:dyDescent="0.25">
      <c r="A38" s="178" t="s">
        <v>256</v>
      </c>
      <c r="B38" s="176"/>
      <c r="C38" s="177"/>
      <c r="D38" s="62">
        <f>SUM(H7*0.2)*D6</f>
        <v>0</v>
      </c>
      <c r="E38" s="175" t="s">
        <v>260</v>
      </c>
      <c r="F38" s="176"/>
      <c r="G38" s="177"/>
      <c r="H38" s="62">
        <f>SUM(H7*0.25)*H6</f>
        <v>0</v>
      </c>
      <c r="I38" s="63"/>
      <c r="J38" s="34"/>
    </row>
    <row r="39" spans="1:10" ht="14.25" customHeight="1" x14ac:dyDescent="0.25">
      <c r="A39" s="186" t="s">
        <v>236</v>
      </c>
      <c r="B39" s="187"/>
      <c r="C39" s="187"/>
      <c r="D39" s="187"/>
      <c r="E39" s="187"/>
      <c r="F39" s="188"/>
      <c r="G39" s="189"/>
      <c r="H39" s="64" t="s">
        <v>238</v>
      </c>
      <c r="I39" s="65"/>
      <c r="J39" s="34"/>
    </row>
    <row r="40" spans="1:10" ht="8.25" customHeight="1" x14ac:dyDescent="0.3">
      <c r="A40" s="66"/>
      <c r="B40" s="111"/>
      <c r="C40" s="111"/>
      <c r="D40" s="111"/>
      <c r="E40" s="111"/>
      <c r="F40" s="67"/>
      <c r="G40" s="68"/>
      <c r="H40" s="69"/>
      <c r="I40" s="70"/>
      <c r="J40" s="34"/>
    </row>
    <row r="41" spans="1:10" ht="3.75" customHeight="1" thickBot="1" x14ac:dyDescent="0.35">
      <c r="A41" s="182"/>
      <c r="B41" s="183"/>
      <c r="C41" s="183"/>
      <c r="D41" s="183"/>
      <c r="E41" s="183"/>
      <c r="F41" s="183"/>
      <c r="G41" s="183"/>
      <c r="H41" s="183"/>
      <c r="I41" s="183"/>
      <c r="J41" s="34"/>
    </row>
    <row r="42" spans="1:10" ht="15.75" customHeight="1" x14ac:dyDescent="0.25">
      <c r="A42" s="179" t="s">
        <v>202</v>
      </c>
      <c r="B42" s="180"/>
      <c r="C42" s="181"/>
      <c r="D42" s="181"/>
      <c r="E42" s="181"/>
      <c r="F42" s="71" t="s">
        <v>191</v>
      </c>
      <c r="G42" s="71" t="s">
        <v>192</v>
      </c>
      <c r="H42" s="71" t="s">
        <v>193</v>
      </c>
      <c r="I42" s="72" t="s">
        <v>194</v>
      </c>
      <c r="J42" s="34"/>
    </row>
    <row r="43" spans="1:10" x14ac:dyDescent="0.25">
      <c r="A43" s="234" t="s">
        <v>218</v>
      </c>
      <c r="B43" s="190"/>
      <c r="C43" s="190"/>
      <c r="D43" s="190"/>
      <c r="E43" s="190"/>
      <c r="F43" s="43">
        <f>$H33*D37/1.1*(1-$D33)</f>
        <v>0</v>
      </c>
      <c r="G43" s="43">
        <f>$H33*H37/1.1*(1-$D33)</f>
        <v>0</v>
      </c>
      <c r="H43" s="43">
        <f>H33*D38/1.1*(1-$D33)</f>
        <v>0</v>
      </c>
      <c r="I43" s="73">
        <f>H33*H38/1.1*(1-$D33)</f>
        <v>0</v>
      </c>
      <c r="J43" s="34"/>
    </row>
    <row r="44" spans="1:10" ht="5.25" customHeight="1" x14ac:dyDescent="0.3">
      <c r="A44" s="115"/>
      <c r="B44" s="116"/>
      <c r="C44" s="116"/>
      <c r="D44" s="116"/>
      <c r="E44" s="116"/>
      <c r="F44" s="74"/>
      <c r="G44" s="74"/>
      <c r="H44" s="74"/>
      <c r="I44" s="75"/>
      <c r="J44" s="34"/>
    </row>
    <row r="45" spans="1:10" ht="15.75" thickBot="1" x14ac:dyDescent="0.3">
      <c r="A45" s="178" t="s">
        <v>217</v>
      </c>
      <c r="B45" s="219"/>
      <c r="C45" s="219"/>
      <c r="D45" s="219"/>
      <c r="E45" s="177"/>
      <c r="F45" s="76">
        <f>SUM(G26-F43)*D5</f>
        <v>0</v>
      </c>
      <c r="G45" s="76">
        <f>SUM(G26-G43)*H5</f>
        <v>0</v>
      </c>
      <c r="H45" s="76">
        <f>SUM(G26-H43)*D6</f>
        <v>0</v>
      </c>
      <c r="I45" s="77">
        <f>SUM(G26-I43)*H6</f>
        <v>0</v>
      </c>
      <c r="J45" s="34"/>
    </row>
    <row r="46" spans="1:10" ht="6.75" customHeight="1" thickTop="1" thickBot="1" x14ac:dyDescent="0.35">
      <c r="A46" s="178"/>
      <c r="B46" s="219"/>
      <c r="C46" s="219"/>
      <c r="D46" s="219"/>
      <c r="E46" s="219"/>
      <c r="F46" s="219"/>
      <c r="G46" s="219"/>
      <c r="H46" s="219"/>
      <c r="I46" s="174"/>
      <c r="J46" s="34"/>
    </row>
    <row r="47" spans="1:10" ht="14.25" customHeight="1" thickBot="1" x14ac:dyDescent="0.3">
      <c r="A47" s="194" t="s">
        <v>247</v>
      </c>
      <c r="B47" s="185"/>
      <c r="C47" s="185"/>
      <c r="D47" s="185"/>
      <c r="E47" s="185"/>
      <c r="F47" s="235"/>
      <c r="G47" s="137"/>
      <c r="H47" s="118" t="s">
        <v>254</v>
      </c>
      <c r="I47" s="106">
        <f>SUM(G47/G26)</f>
        <v>0</v>
      </c>
      <c r="J47" s="34"/>
    </row>
    <row r="48" spans="1:10" ht="3.75" customHeight="1" x14ac:dyDescent="0.3">
      <c r="A48" s="178"/>
      <c r="B48" s="219"/>
      <c r="C48" s="219"/>
      <c r="D48" s="219"/>
      <c r="E48" s="219"/>
      <c r="F48" s="219"/>
      <c r="G48" s="219"/>
      <c r="H48" s="219"/>
      <c r="I48" s="174"/>
      <c r="J48" s="34"/>
    </row>
    <row r="49" spans="1:10" x14ac:dyDescent="0.25">
      <c r="A49" s="184" t="s">
        <v>206</v>
      </c>
      <c r="B49" s="185"/>
      <c r="C49" s="185"/>
      <c r="D49" s="185"/>
      <c r="E49" s="113" t="s">
        <v>11</v>
      </c>
      <c r="F49" s="113"/>
      <c r="G49" s="28"/>
      <c r="H49" s="173" t="s">
        <v>9</v>
      </c>
      <c r="I49" s="174"/>
      <c r="J49" s="34"/>
    </row>
    <row r="50" spans="1:10" ht="13.5" customHeight="1" x14ac:dyDescent="0.25">
      <c r="A50" s="178" t="s">
        <v>10</v>
      </c>
      <c r="B50" s="190"/>
      <c r="C50" s="190"/>
      <c r="D50" s="190"/>
      <c r="E50" s="190"/>
      <c r="F50" s="177"/>
      <c r="G50" s="31"/>
      <c r="H50" s="173" t="s">
        <v>9</v>
      </c>
      <c r="I50" s="174"/>
      <c r="J50" s="34"/>
    </row>
    <row r="51" spans="1:10" ht="13.5" customHeight="1" x14ac:dyDescent="0.25">
      <c r="A51" s="178" t="s">
        <v>12</v>
      </c>
      <c r="B51" s="190"/>
      <c r="C51" s="190"/>
      <c r="D51" s="190"/>
      <c r="E51" s="190"/>
      <c r="F51" s="191"/>
      <c r="G51" s="31"/>
      <c r="H51" s="173" t="s">
        <v>9</v>
      </c>
      <c r="I51" s="174"/>
      <c r="J51" s="34"/>
    </row>
    <row r="52" spans="1:10" ht="13.5" customHeight="1" x14ac:dyDescent="0.25">
      <c r="A52" s="178" t="s">
        <v>13</v>
      </c>
      <c r="B52" s="190"/>
      <c r="C52" s="190"/>
      <c r="D52" s="190"/>
      <c r="E52" s="190"/>
      <c r="F52" s="191"/>
      <c r="G52" s="31"/>
      <c r="H52" s="173" t="s">
        <v>9</v>
      </c>
      <c r="I52" s="174"/>
      <c r="J52" s="34"/>
    </row>
    <row r="53" spans="1:10" ht="13.5" customHeight="1" x14ac:dyDescent="0.25">
      <c r="A53" s="178" t="s">
        <v>14</v>
      </c>
      <c r="B53" s="190"/>
      <c r="C53" s="190"/>
      <c r="D53" s="190"/>
      <c r="E53" s="190"/>
      <c r="F53" s="191"/>
      <c r="G53" s="28"/>
      <c r="H53" s="173" t="s">
        <v>9</v>
      </c>
      <c r="I53" s="174"/>
      <c r="J53" s="34"/>
    </row>
    <row r="54" spans="1:10" ht="13.5" customHeight="1" x14ac:dyDescent="0.25">
      <c r="A54" s="178" t="s">
        <v>204</v>
      </c>
      <c r="B54" s="190"/>
      <c r="C54" s="190"/>
      <c r="D54" s="190"/>
      <c r="E54" s="190"/>
      <c r="F54" s="191"/>
      <c r="G54" s="31"/>
      <c r="H54" s="173" t="s">
        <v>9</v>
      </c>
      <c r="I54" s="174"/>
      <c r="J54" s="34"/>
    </row>
    <row r="55" spans="1:10" ht="13.5" customHeight="1" x14ac:dyDescent="0.25">
      <c r="A55" s="178" t="s">
        <v>205</v>
      </c>
      <c r="B55" s="190"/>
      <c r="C55" s="190"/>
      <c r="D55" s="190"/>
      <c r="E55" s="190"/>
      <c r="F55" s="191"/>
      <c r="G55" s="31"/>
      <c r="H55" s="236" t="s">
        <v>9</v>
      </c>
      <c r="I55" s="237"/>
      <c r="J55" s="34"/>
    </row>
    <row r="56" spans="1:10" ht="13.5" customHeight="1" x14ac:dyDescent="0.25">
      <c r="A56" s="184" t="s">
        <v>200</v>
      </c>
      <c r="B56" s="195"/>
      <c r="C56" s="195"/>
      <c r="D56" s="195"/>
      <c r="E56" s="195"/>
      <c r="F56" s="107">
        <f>SUM(F43,G47,G49:G55)*D5</f>
        <v>0</v>
      </c>
      <c r="G56" s="107">
        <f>SUM(G43,G47,G49:G55)*H5</f>
        <v>0</v>
      </c>
      <c r="H56" s="108">
        <f>SUM(H43,G47,G49:G55)*D6</f>
        <v>0</v>
      </c>
      <c r="I56" s="109">
        <f>SUM(I43,G47,G49:G55)*H6</f>
        <v>0</v>
      </c>
      <c r="J56" s="34"/>
    </row>
    <row r="57" spans="1:10" ht="13.5" customHeight="1" x14ac:dyDescent="0.25">
      <c r="A57" s="238" t="s">
        <v>237</v>
      </c>
      <c r="B57" s="239"/>
      <c r="C57" s="239"/>
      <c r="D57" s="239"/>
      <c r="E57" s="240"/>
      <c r="F57" s="81">
        <f>SUM(F56-G26)*D5</f>
        <v>0</v>
      </c>
      <c r="G57" s="44">
        <f>SUM(G56-G26)*H5</f>
        <v>0</v>
      </c>
      <c r="H57" s="82">
        <f>SUM(H56-G26)*D6</f>
        <v>0</v>
      </c>
      <c r="I57" s="83">
        <f>SUM(I56-G26)*H6</f>
        <v>0</v>
      </c>
      <c r="J57" s="34"/>
    </row>
    <row r="58" spans="1:10" ht="28.5" customHeight="1" x14ac:dyDescent="0.25">
      <c r="A58" s="233" t="s">
        <v>201</v>
      </c>
      <c r="B58" s="233"/>
      <c r="C58" s="233"/>
      <c r="D58" s="233"/>
      <c r="E58" s="233"/>
      <c r="F58" s="233"/>
      <c r="G58" s="233"/>
      <c r="H58" s="233"/>
      <c r="I58" s="233"/>
      <c r="J58" s="34"/>
    </row>
    <row r="59" spans="1:10" ht="6.75" customHeight="1" thickBot="1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x14ac:dyDescent="0.25">
      <c r="A60" s="145" t="s">
        <v>286</v>
      </c>
      <c r="B60" s="146"/>
      <c r="C60" s="146"/>
      <c r="D60" s="146"/>
      <c r="E60" s="146"/>
      <c r="F60" s="146"/>
      <c r="G60" s="146"/>
      <c r="H60" s="146"/>
      <c r="I60" s="147"/>
    </row>
    <row r="61" spans="1:10" ht="195" customHeight="1" x14ac:dyDescent="0.25">
      <c r="A61" s="148" t="s">
        <v>287</v>
      </c>
      <c r="B61" s="149"/>
      <c r="C61" s="149"/>
      <c r="D61" s="149"/>
      <c r="E61" s="149"/>
      <c r="F61" s="149"/>
      <c r="G61" s="149"/>
      <c r="H61" s="149"/>
      <c r="I61" s="150"/>
    </row>
    <row r="62" spans="1:10" ht="14.45" x14ac:dyDescent="0.3">
      <c r="A62" s="138" t="s">
        <v>288</v>
      </c>
      <c r="B62" s="139"/>
      <c r="C62" s="139"/>
      <c r="D62" s="139"/>
      <c r="E62" s="139"/>
      <c r="F62" s="139"/>
      <c r="G62" s="139"/>
      <c r="H62" s="140">
        <v>2022</v>
      </c>
      <c r="I62" s="141"/>
    </row>
    <row r="63" spans="1:10" ht="14.45" x14ac:dyDescent="0.3">
      <c r="A63" s="142"/>
      <c r="B63" s="140"/>
      <c r="C63" s="140"/>
      <c r="D63" s="140"/>
      <c r="E63" s="140"/>
      <c r="F63" s="140"/>
      <c r="G63" s="140"/>
      <c r="H63" s="140"/>
      <c r="I63" s="143"/>
    </row>
    <row r="64" spans="1:10" ht="5.45" customHeight="1" x14ac:dyDescent="0.25">
      <c r="A64" s="151"/>
      <c r="B64" s="152"/>
      <c r="C64" s="152"/>
      <c r="D64" s="152"/>
      <c r="E64" s="152"/>
      <c r="F64" s="152"/>
      <c r="G64" s="152"/>
      <c r="H64" s="152"/>
      <c r="I64" s="153"/>
    </row>
    <row r="65" spans="1:9" ht="14.45" hidden="1" x14ac:dyDescent="0.3">
      <c r="A65" s="151"/>
      <c r="B65" s="152"/>
      <c r="C65" s="152"/>
      <c r="D65" s="152"/>
      <c r="E65" s="152"/>
      <c r="F65" s="152"/>
      <c r="G65" s="152"/>
      <c r="H65" s="152"/>
      <c r="I65" s="153"/>
    </row>
    <row r="66" spans="1:9" x14ac:dyDescent="0.25">
      <c r="A66" s="154"/>
      <c r="B66" s="155"/>
      <c r="C66" s="155"/>
      <c r="D66" s="155"/>
      <c r="E66" s="155" t="s">
        <v>289</v>
      </c>
      <c r="F66" s="155"/>
      <c r="G66" s="155"/>
      <c r="H66" s="155"/>
      <c r="I66" s="156"/>
    </row>
    <row r="67" spans="1:9" ht="14.45" x14ac:dyDescent="0.3">
      <c r="A67" s="144"/>
      <c r="B67" s="144"/>
      <c r="C67" s="144"/>
      <c r="D67" s="144"/>
      <c r="E67" s="144"/>
      <c r="F67" s="144"/>
      <c r="G67" s="144"/>
      <c r="H67" s="144"/>
      <c r="I67" s="144"/>
    </row>
  </sheetData>
  <sheetProtection password="F03F" sheet="1" objects="1" scenarios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E13:H13"/>
    <mergeCell ref="A14:E14"/>
    <mergeCell ref="F14:I14"/>
    <mergeCell ref="A15:C15"/>
    <mergeCell ref="D15:I15"/>
    <mergeCell ref="A60:I60"/>
    <mergeCell ref="A61:I61"/>
    <mergeCell ref="A64:I65"/>
    <mergeCell ref="A66:D66"/>
    <mergeCell ref="E66:I6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zoomScaleNormal="100" workbookViewId="0">
      <selection activeCell="C2" sqref="C2:I2"/>
    </sheetView>
  </sheetViews>
  <sheetFormatPr defaultColWidth="9.140625" defaultRowHeight="15" x14ac:dyDescent="0.25"/>
  <cols>
    <col min="1" max="1" width="9.140625" style="26"/>
    <col min="2" max="2" width="10.28515625" style="26" customWidth="1"/>
    <col min="3" max="3" width="9.140625" style="26"/>
    <col min="4" max="4" width="11.28515625" style="26" customWidth="1"/>
    <col min="5" max="5" width="9.7109375" style="26" customWidth="1"/>
    <col min="6" max="6" width="8" style="26" customWidth="1"/>
    <col min="7" max="7" width="11.7109375" style="26" customWidth="1"/>
    <col min="8" max="8" width="8.7109375" style="26" customWidth="1"/>
    <col min="9" max="9" width="7.85546875" style="26" customWidth="1"/>
    <col min="10" max="10" width="1" style="26" customWidth="1"/>
    <col min="11" max="16384" width="9.140625" style="26"/>
  </cols>
  <sheetData>
    <row r="1" spans="1:19" ht="5.25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9" ht="19.5" customHeight="1" thickBot="1" x14ac:dyDescent="0.3">
      <c r="A2" s="214" t="s">
        <v>242</v>
      </c>
      <c r="B2" s="215"/>
      <c r="C2" s="309"/>
      <c r="D2" s="310"/>
      <c r="E2" s="310"/>
      <c r="F2" s="310"/>
      <c r="G2" s="310"/>
      <c r="H2" s="310"/>
      <c r="I2" s="311"/>
      <c r="J2" s="34"/>
    </row>
    <row r="3" spans="1:19" ht="13.5" customHeight="1" x14ac:dyDescent="0.25">
      <c r="A3" s="270" t="s">
        <v>266</v>
      </c>
      <c r="B3" s="271"/>
      <c r="C3" s="271"/>
      <c r="D3" s="271"/>
      <c r="E3" s="271"/>
      <c r="F3" s="271"/>
      <c r="G3" s="271"/>
      <c r="H3" s="271"/>
      <c r="I3" s="272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48"/>
      <c r="B4" s="35"/>
      <c r="C4" s="35"/>
      <c r="D4" s="35"/>
      <c r="E4" s="35"/>
      <c r="F4" s="35"/>
      <c r="G4" s="35"/>
      <c r="H4" s="35"/>
      <c r="I4" s="36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19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250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4" t="s">
        <v>224</v>
      </c>
      <c r="B7" s="225"/>
      <c r="C7" s="225"/>
      <c r="D7" s="225"/>
      <c r="E7" s="225"/>
      <c r="F7" s="190" t="s">
        <v>211</v>
      </c>
      <c r="G7" s="190"/>
      <c r="H7" s="257"/>
      <c r="I7" s="258"/>
      <c r="J7" s="39"/>
    </row>
    <row r="8" spans="1:19" x14ac:dyDescent="0.25">
      <c r="A8" s="178" t="s">
        <v>267</v>
      </c>
      <c r="B8" s="190"/>
      <c r="C8" s="190"/>
      <c r="D8" s="133"/>
      <c r="E8" s="35"/>
      <c r="F8" s="190" t="s">
        <v>199</v>
      </c>
      <c r="G8" s="190"/>
      <c r="H8" s="257"/>
      <c r="I8" s="258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57"/>
      <c r="I9" s="258"/>
      <c r="J9" s="34"/>
    </row>
    <row r="10" spans="1:19" x14ac:dyDescent="0.25">
      <c r="A10" s="178"/>
      <c r="B10" s="219"/>
      <c r="C10" s="219"/>
      <c r="D10" s="219"/>
      <c r="E10" s="219"/>
      <c r="F10" s="190" t="s">
        <v>3</v>
      </c>
      <c r="G10" s="190"/>
      <c r="H10" s="273"/>
      <c r="I10" s="274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283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6.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279" t="s">
        <v>251</v>
      </c>
      <c r="B16" s="280"/>
      <c r="C16" s="280"/>
      <c r="D16" s="280"/>
      <c r="E16" s="280"/>
      <c r="F16" s="280"/>
      <c r="G16" s="278" t="s">
        <v>227</v>
      </c>
      <c r="H16" s="278"/>
      <c r="I16" s="87" t="s">
        <v>226</v>
      </c>
      <c r="J16" s="34"/>
    </row>
    <row r="17" spans="1:19" ht="12.75" customHeight="1" thickBot="1" x14ac:dyDescent="0.3">
      <c r="A17" s="85"/>
      <c r="B17" s="86"/>
      <c r="C17" s="86"/>
      <c r="D17" s="281"/>
      <c r="E17" s="187"/>
      <c r="F17" s="187"/>
      <c r="G17" s="88"/>
      <c r="H17" s="88"/>
      <c r="I17" s="89"/>
      <c r="J17" s="34"/>
    </row>
    <row r="18" spans="1:19" ht="13.5" customHeight="1" thickTop="1" x14ac:dyDescent="0.25">
      <c r="A18" s="178" t="s">
        <v>212</v>
      </c>
      <c r="B18" s="190"/>
      <c r="C18" s="190"/>
      <c r="D18" s="190"/>
      <c r="E18" s="190"/>
      <c r="F18" s="177"/>
      <c r="G18" s="12"/>
      <c r="H18" s="8"/>
      <c r="I18" s="73">
        <f>SUM(G18:H18)</f>
        <v>0</v>
      </c>
      <c r="J18" s="34"/>
    </row>
    <row r="19" spans="1:19" ht="13.5" customHeight="1" x14ac:dyDescent="0.25">
      <c r="A19" s="178" t="s">
        <v>213</v>
      </c>
      <c r="B19" s="190"/>
      <c r="C19" s="190"/>
      <c r="D19" s="190"/>
      <c r="E19" s="190"/>
      <c r="F19" s="177"/>
      <c r="G19" s="31"/>
      <c r="H19" s="6"/>
      <c r="I19" s="73">
        <f t="shared" ref="I19:I23" si="0">SUM(G19:H19)</f>
        <v>0</v>
      </c>
      <c r="J19" s="34"/>
    </row>
    <row r="20" spans="1:19" ht="13.5" customHeight="1" x14ac:dyDescent="0.25">
      <c r="A20" s="178" t="s">
        <v>214</v>
      </c>
      <c r="B20" s="190"/>
      <c r="C20" s="190"/>
      <c r="D20" s="190"/>
      <c r="E20" s="190"/>
      <c r="F20" s="177"/>
      <c r="G20" s="31"/>
      <c r="H20" s="6"/>
      <c r="I20" s="73">
        <f t="shared" si="0"/>
        <v>0</v>
      </c>
      <c r="J20" s="34"/>
    </row>
    <row r="21" spans="1:19" ht="13.5" customHeight="1" x14ac:dyDescent="0.25">
      <c r="A21" s="178" t="s">
        <v>6</v>
      </c>
      <c r="B21" s="190"/>
      <c r="C21" s="190"/>
      <c r="D21" s="190"/>
      <c r="E21" s="190"/>
      <c r="F21" s="177"/>
      <c r="G21" s="31"/>
      <c r="H21" s="6"/>
      <c r="I21" s="73">
        <f t="shared" si="0"/>
        <v>0</v>
      </c>
      <c r="J21" s="34"/>
    </row>
    <row r="22" spans="1:19" ht="13.5" customHeight="1" x14ac:dyDescent="0.25">
      <c r="A22" s="178" t="s">
        <v>210</v>
      </c>
      <c r="B22" s="190"/>
      <c r="C22" s="190"/>
      <c r="D22" s="190"/>
      <c r="E22" s="190"/>
      <c r="F22" s="177"/>
      <c r="G22" s="31"/>
      <c r="H22" s="6"/>
      <c r="I22" s="73">
        <f t="shared" si="0"/>
        <v>0</v>
      </c>
      <c r="J22" s="34"/>
    </row>
    <row r="23" spans="1:19" ht="13.5" customHeight="1" x14ac:dyDescent="0.25">
      <c r="A23" s="178" t="s">
        <v>203</v>
      </c>
      <c r="B23" s="190"/>
      <c r="C23" s="190"/>
      <c r="D23" s="190"/>
      <c r="E23" s="190"/>
      <c r="F23" s="177"/>
      <c r="G23" s="31"/>
      <c r="H23" s="6"/>
      <c r="I23" s="73">
        <f t="shared" si="0"/>
        <v>0</v>
      </c>
      <c r="J23" s="34"/>
    </row>
    <row r="24" spans="1:19" ht="13.5" customHeight="1" x14ac:dyDescent="0.25">
      <c r="A24" s="178" t="s">
        <v>1</v>
      </c>
      <c r="B24" s="190"/>
      <c r="C24" s="190"/>
      <c r="D24" s="190"/>
      <c r="E24" s="190"/>
      <c r="F24" s="177"/>
      <c r="G24" s="31"/>
      <c r="H24" s="6"/>
      <c r="I24" s="92">
        <f>SUM(G24:H24)</f>
        <v>0</v>
      </c>
      <c r="J24" s="34"/>
    </row>
    <row r="25" spans="1:19" ht="13.5" customHeight="1" x14ac:dyDescent="0.25">
      <c r="A25" s="184" t="s">
        <v>7</v>
      </c>
      <c r="B25" s="196"/>
      <c r="C25" s="196"/>
      <c r="D25" s="196"/>
      <c r="E25" s="196"/>
      <c r="F25" s="90"/>
      <c r="G25" s="45">
        <f>SUM(G18:G24)</f>
        <v>0</v>
      </c>
      <c r="H25" s="45">
        <f>SUM(H18:H24)</f>
        <v>0</v>
      </c>
      <c r="I25" s="91">
        <f>SUM(I18:I24)</f>
        <v>0</v>
      </c>
      <c r="J25" s="34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3.5" customHeight="1" x14ac:dyDescent="0.25">
      <c r="A26" s="194" t="s">
        <v>280</v>
      </c>
      <c r="B26" s="187"/>
      <c r="C26" s="187"/>
      <c r="D26" s="187"/>
      <c r="E26" s="187"/>
      <c r="F26" s="187"/>
      <c r="G26" s="187"/>
      <c r="H26" s="282"/>
      <c r="I26" s="93">
        <f>SUM(35000+(50*D8)+(5*H7))</f>
        <v>35000</v>
      </c>
      <c r="J26" s="34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3.5" customHeight="1" thickBot="1" x14ac:dyDescent="0.3">
      <c r="A27" s="184" t="s">
        <v>219</v>
      </c>
      <c r="B27" s="196"/>
      <c r="C27" s="196"/>
      <c r="D27" s="196"/>
      <c r="E27" s="196"/>
      <c r="F27" s="187"/>
      <c r="G27" s="187"/>
      <c r="H27" s="235"/>
      <c r="I27" s="94">
        <f>SUM(I25:I26)</f>
        <v>35000</v>
      </c>
      <c r="J27" s="34"/>
    </row>
    <row r="28" spans="1:19" ht="13.5" customHeight="1" thickBot="1" x14ac:dyDescent="0.3">
      <c r="A28" s="283" t="s">
        <v>268</v>
      </c>
      <c r="B28" s="284"/>
      <c r="C28" s="284"/>
      <c r="D28" s="284"/>
      <c r="E28" s="284"/>
      <c r="F28" s="284"/>
      <c r="G28" s="284"/>
      <c r="H28" s="285"/>
      <c r="I28" s="95">
        <f>SUM(I27*0.5)</f>
        <v>17500</v>
      </c>
      <c r="J28" s="34"/>
    </row>
    <row r="29" spans="1:19" ht="4.5" customHeight="1" thickTop="1" x14ac:dyDescent="0.25">
      <c r="A29" s="48"/>
      <c r="B29" s="35"/>
      <c r="C29" s="35"/>
      <c r="D29" s="35"/>
      <c r="E29" s="35"/>
      <c r="F29" s="35"/>
      <c r="G29" s="37"/>
      <c r="H29" s="37"/>
      <c r="I29" s="49"/>
      <c r="J29" s="34"/>
    </row>
    <row r="30" spans="1:19" ht="27.75" customHeight="1" x14ac:dyDescent="0.25">
      <c r="A30" s="247" t="s">
        <v>271</v>
      </c>
      <c r="B30" s="248"/>
      <c r="C30" s="33"/>
      <c r="D30" s="275" t="s">
        <v>239</v>
      </c>
      <c r="E30" s="276"/>
      <c r="F30" s="276"/>
      <c r="G30" s="276"/>
      <c r="H30" s="276"/>
      <c r="I30" s="277"/>
      <c r="J30" s="41"/>
    </row>
    <row r="31" spans="1:19" ht="15" customHeight="1" x14ac:dyDescent="0.25">
      <c r="A31" s="231" t="s">
        <v>240</v>
      </c>
      <c r="B31" s="232"/>
      <c r="C31" s="232"/>
      <c r="D31" s="232"/>
      <c r="E31" s="232"/>
      <c r="F31" s="51"/>
      <c r="G31" s="110">
        <f>SUM(I27*C30)</f>
        <v>0</v>
      </c>
      <c r="H31" s="241" t="s">
        <v>9</v>
      </c>
      <c r="I31" s="242"/>
      <c r="J31" s="41"/>
    </row>
    <row r="32" spans="1:19" ht="3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35"/>
      <c r="F33" s="35"/>
      <c r="G33" s="35"/>
      <c r="H33" s="58"/>
      <c r="I33" s="36"/>
      <c r="J33" s="34"/>
    </row>
    <row r="34" spans="1:10" ht="14.25" customHeight="1" x14ac:dyDescent="0.25">
      <c r="A34" s="246" t="s">
        <v>215</v>
      </c>
      <c r="B34" s="245"/>
      <c r="C34" s="245"/>
      <c r="D34" s="15"/>
      <c r="E34" s="244" t="s">
        <v>216</v>
      </c>
      <c r="F34" s="245"/>
      <c r="G34" s="245"/>
      <c r="H34" s="18"/>
      <c r="I34" s="36"/>
      <c r="J34" s="34"/>
    </row>
    <row r="35" spans="1:10" ht="4.5" customHeight="1" x14ac:dyDescent="0.3">
      <c r="A35" s="261"/>
      <c r="B35" s="262"/>
      <c r="C35" s="262"/>
      <c r="D35" s="262"/>
      <c r="E35" s="262"/>
      <c r="F35" s="262"/>
      <c r="G35" s="262"/>
      <c r="H35" s="262"/>
      <c r="I35" s="263"/>
      <c r="J35" s="34"/>
    </row>
    <row r="36" spans="1:10" x14ac:dyDescent="0.25">
      <c r="A36" s="178" t="s">
        <v>244</v>
      </c>
      <c r="B36" s="190"/>
      <c r="C36" s="190"/>
      <c r="D36" s="190"/>
      <c r="E36" s="190"/>
      <c r="F36" s="190"/>
      <c r="G36" s="190"/>
      <c r="H36" s="190"/>
      <c r="I36" s="200"/>
      <c r="J36" s="34"/>
    </row>
    <row r="37" spans="1:10" s="16" customFormat="1" ht="4.5" customHeight="1" x14ac:dyDescent="0.3">
      <c r="A37" s="254" t="s">
        <v>243</v>
      </c>
      <c r="B37" s="255"/>
      <c r="C37" s="255"/>
      <c r="D37" s="255"/>
      <c r="E37" s="255"/>
      <c r="F37" s="255"/>
      <c r="G37" s="255"/>
      <c r="H37" s="255"/>
      <c r="I37" s="256"/>
      <c r="J37" s="84"/>
    </row>
    <row r="38" spans="1:10" ht="14.25" customHeight="1" x14ac:dyDescent="0.25">
      <c r="A38" s="178" t="s">
        <v>235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256</v>
      </c>
      <c r="B39" s="176"/>
      <c r="C39" s="177"/>
      <c r="D39" s="62">
        <f>SUM(H7*0.2)*D6</f>
        <v>0</v>
      </c>
      <c r="E39" s="175" t="s">
        <v>261</v>
      </c>
      <c r="F39" s="252"/>
      <c r="G39" s="253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7.5" customHeight="1" x14ac:dyDescent="0.3">
      <c r="A41" s="66"/>
      <c r="B41" s="37"/>
      <c r="C41" s="37"/>
      <c r="D41" s="37"/>
      <c r="E41" s="37"/>
      <c r="F41" s="67"/>
      <c r="G41" s="68"/>
      <c r="H41" s="69"/>
      <c r="I41" s="70"/>
      <c r="J41" s="34"/>
    </row>
    <row r="42" spans="1:10" ht="3" customHeight="1" thickBot="1" x14ac:dyDescent="0.35">
      <c r="A42" s="259"/>
      <c r="B42" s="260"/>
      <c r="C42" s="260"/>
      <c r="D42" s="260"/>
      <c r="E42" s="260"/>
      <c r="F42" s="260"/>
      <c r="G42" s="260"/>
      <c r="H42" s="260"/>
      <c r="I42" s="260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4" t="s">
        <v>220</v>
      </c>
      <c r="B44" s="190"/>
      <c r="C44" s="190"/>
      <c r="D44" s="190"/>
      <c r="E44" s="190"/>
      <c r="F44" s="43">
        <f>H34*D38/1.1*(1-$D34)</f>
        <v>0</v>
      </c>
      <c r="G44" s="43">
        <f>$H34*H38/1.1*(1-$D34)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5.25" customHeight="1" x14ac:dyDescent="0.3">
      <c r="A45" s="243"/>
      <c r="B45" s="185"/>
      <c r="C45" s="185"/>
      <c r="D45" s="185"/>
      <c r="E45" s="185"/>
      <c r="F45" s="185"/>
      <c r="G45" s="185"/>
      <c r="H45" s="185"/>
      <c r="I45" s="235"/>
      <c r="J45" s="34"/>
    </row>
    <row r="46" spans="1:10" x14ac:dyDescent="0.25">
      <c r="A46" s="224" t="s">
        <v>221</v>
      </c>
      <c r="B46" s="219"/>
      <c r="C46" s="219"/>
      <c r="D46" s="219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10.5" customHeight="1" thickBot="1" x14ac:dyDescent="0.35">
      <c r="A47" s="178"/>
      <c r="B47" s="219"/>
      <c r="C47" s="219"/>
      <c r="D47" s="219"/>
      <c r="E47" s="219"/>
      <c r="F47" s="219"/>
      <c r="G47" s="219"/>
      <c r="H47" s="219"/>
      <c r="I47" s="174"/>
      <c r="J47" s="34"/>
    </row>
    <row r="48" spans="1:10" ht="15.75" thickBot="1" x14ac:dyDescent="0.3">
      <c r="A48" s="249" t="s">
        <v>248</v>
      </c>
      <c r="B48" s="250"/>
      <c r="C48" s="250"/>
      <c r="D48" s="250"/>
      <c r="E48" s="250"/>
      <c r="F48" s="251"/>
      <c r="G48" s="137"/>
      <c r="H48" s="105" t="s">
        <v>255</v>
      </c>
      <c r="I48" s="106">
        <f>SUM(G48/I27)</f>
        <v>0</v>
      </c>
      <c r="J48" s="34"/>
    </row>
    <row r="49" spans="1:10" ht="3.75" customHeight="1" x14ac:dyDescent="0.3">
      <c r="A49" s="178"/>
      <c r="B49" s="219"/>
      <c r="C49" s="219"/>
      <c r="D49" s="219"/>
      <c r="E49" s="219"/>
      <c r="F49" s="219"/>
      <c r="G49" s="219"/>
      <c r="H49" s="219"/>
      <c r="I49" s="174"/>
      <c r="J49" s="34"/>
    </row>
    <row r="50" spans="1:10" ht="13.5" customHeight="1" x14ac:dyDescent="0.25">
      <c r="A50" s="184" t="s">
        <v>206</v>
      </c>
      <c r="B50" s="185"/>
      <c r="C50" s="185"/>
      <c r="D50" s="185"/>
      <c r="E50" s="35" t="s">
        <v>11</v>
      </c>
      <c r="F50" s="35"/>
      <c r="G50" s="28"/>
      <c r="H50" s="173" t="s">
        <v>9</v>
      </c>
      <c r="I50" s="174"/>
      <c r="J50" s="34"/>
    </row>
    <row r="51" spans="1:10" ht="13.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73" t="s">
        <v>9</v>
      </c>
      <c r="I51" s="174"/>
      <c r="J51" s="34"/>
    </row>
    <row r="52" spans="1:10" ht="13.5" customHeight="1" x14ac:dyDescent="0.25">
      <c r="A52" s="178" t="s">
        <v>12</v>
      </c>
      <c r="B52" s="190"/>
      <c r="C52" s="190"/>
      <c r="D52" s="190"/>
      <c r="E52" s="190"/>
      <c r="F52" s="177"/>
      <c r="G52" s="31"/>
      <c r="H52" s="173" t="s">
        <v>9</v>
      </c>
      <c r="I52" s="174"/>
      <c r="J52" s="34"/>
    </row>
    <row r="53" spans="1:10" ht="13.5" customHeight="1" x14ac:dyDescent="0.25">
      <c r="A53" s="178" t="s">
        <v>13</v>
      </c>
      <c r="B53" s="190"/>
      <c r="C53" s="190"/>
      <c r="D53" s="190"/>
      <c r="E53" s="190"/>
      <c r="F53" s="177"/>
      <c r="G53" s="31"/>
      <c r="H53" s="173" t="s">
        <v>9</v>
      </c>
      <c r="I53" s="174"/>
      <c r="J53" s="34"/>
    </row>
    <row r="54" spans="1:10" ht="13.5" customHeight="1" x14ac:dyDescent="0.25">
      <c r="A54" s="178" t="s">
        <v>14</v>
      </c>
      <c r="B54" s="190"/>
      <c r="C54" s="190"/>
      <c r="D54" s="190"/>
      <c r="E54" s="190"/>
      <c r="F54" s="177"/>
      <c r="G54" s="28"/>
      <c r="H54" s="173" t="s">
        <v>9</v>
      </c>
      <c r="I54" s="174"/>
      <c r="J54" s="34"/>
    </row>
    <row r="55" spans="1:10" ht="13.5" customHeight="1" x14ac:dyDescent="0.25">
      <c r="A55" s="178" t="s">
        <v>204</v>
      </c>
      <c r="B55" s="190"/>
      <c r="C55" s="190"/>
      <c r="D55" s="190"/>
      <c r="E55" s="190"/>
      <c r="F55" s="177"/>
      <c r="G55" s="29"/>
      <c r="H55" s="173" t="s">
        <v>9</v>
      </c>
      <c r="I55" s="174"/>
      <c r="J55" s="34"/>
    </row>
    <row r="56" spans="1:10" ht="13.5" customHeight="1" x14ac:dyDescent="0.25">
      <c r="A56" s="178" t="s">
        <v>205</v>
      </c>
      <c r="B56" s="190"/>
      <c r="C56" s="190"/>
      <c r="D56" s="190"/>
      <c r="E56" s="190"/>
      <c r="F56" s="177"/>
      <c r="G56" s="29"/>
      <c r="H56" s="236" t="s">
        <v>9</v>
      </c>
      <c r="I56" s="237"/>
      <c r="J56" s="34"/>
    </row>
    <row r="57" spans="1:10" ht="13.5" customHeight="1" x14ac:dyDescent="0.25">
      <c r="A57" s="264" t="s">
        <v>15</v>
      </c>
      <c r="B57" s="265"/>
      <c r="C57" s="265"/>
      <c r="D57" s="265"/>
      <c r="E57" s="266"/>
      <c r="F57" s="44">
        <f>SUM(F44,G48,G50:G56)*D5</f>
        <v>0</v>
      </c>
      <c r="G57" s="44">
        <f>SUM(G44,G48,G50:G56)*H5</f>
        <v>0</v>
      </c>
      <c r="H57" s="82">
        <f>SUM(H44,G48,G50:G56)*D6</f>
        <v>0</v>
      </c>
      <c r="I57" s="96">
        <f>SUM(I44,G48,G50:G56)*H6</f>
        <v>0</v>
      </c>
      <c r="J57" s="34"/>
    </row>
    <row r="58" spans="1:10" ht="13.5" customHeight="1" x14ac:dyDescent="0.25">
      <c r="A58" s="267" t="s">
        <v>237</v>
      </c>
      <c r="B58" s="268"/>
      <c r="C58" s="268"/>
      <c r="D58" s="268"/>
      <c r="E58" s="269"/>
      <c r="F58" s="97">
        <f>SUM(F57-I27)*D5</f>
        <v>0</v>
      </c>
      <c r="G58" s="78">
        <f>SUM(G57-I27)*H5</f>
        <v>0</v>
      </c>
      <c r="H58" s="79">
        <f>SUM(H57-I27)*D6</f>
        <v>0</v>
      </c>
      <c r="I58" s="80">
        <f>SUM(I57-I27)*H6</f>
        <v>0</v>
      </c>
      <c r="J58" s="34"/>
    </row>
    <row r="59" spans="1:10" ht="8.25" customHeight="1" x14ac:dyDescent="0.3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2.5" customHeight="1" x14ac:dyDescent="0.25">
      <c r="A60" s="233" t="s">
        <v>207</v>
      </c>
      <c r="B60" s="233"/>
      <c r="C60" s="233"/>
      <c r="D60" s="233"/>
      <c r="E60" s="233"/>
      <c r="F60" s="233"/>
      <c r="G60" s="233"/>
      <c r="H60" s="233"/>
      <c r="I60" s="233"/>
      <c r="J60" s="34"/>
    </row>
    <row r="61" spans="1:10" ht="5.25" customHeight="1" thickBot="1" x14ac:dyDescent="0.35">
      <c r="A61" s="34"/>
      <c r="B61" s="34"/>
      <c r="C61" s="34"/>
      <c r="D61" s="34"/>
      <c r="E61" s="34"/>
      <c r="F61" s="34"/>
      <c r="G61" s="119"/>
      <c r="H61" s="34"/>
      <c r="I61" s="34"/>
      <c r="J61" s="34"/>
    </row>
    <row r="62" spans="1:10" x14ac:dyDescent="0.25">
      <c r="A62" s="145" t="s">
        <v>286</v>
      </c>
      <c r="B62" s="146"/>
      <c r="C62" s="146"/>
      <c r="D62" s="146"/>
      <c r="E62" s="146"/>
      <c r="F62" s="146"/>
      <c r="G62" s="146"/>
      <c r="H62" s="146"/>
      <c r="I62" s="147"/>
    </row>
    <row r="63" spans="1:10" ht="201" customHeight="1" x14ac:dyDescent="0.25">
      <c r="A63" s="148" t="s">
        <v>287</v>
      </c>
      <c r="B63" s="149"/>
      <c r="C63" s="149"/>
      <c r="D63" s="149"/>
      <c r="E63" s="149"/>
      <c r="F63" s="149"/>
      <c r="G63" s="149"/>
      <c r="H63" s="149"/>
      <c r="I63" s="150"/>
    </row>
    <row r="64" spans="1:10" ht="14.45" x14ac:dyDescent="0.3">
      <c r="A64" s="138" t="s">
        <v>288</v>
      </c>
      <c r="B64" s="139"/>
      <c r="C64" s="139"/>
      <c r="D64" s="139"/>
      <c r="E64" s="139"/>
      <c r="F64" s="139"/>
      <c r="G64" s="139"/>
      <c r="H64" s="140">
        <v>2022</v>
      </c>
      <c r="I64" s="141"/>
    </row>
    <row r="65" spans="1:9" ht="14.45" x14ac:dyDescent="0.3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2.4500000000000002" customHeight="1" x14ac:dyDescent="0.25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289</v>
      </c>
      <c r="F68" s="155"/>
      <c r="G68" s="155"/>
      <c r="H68" s="155"/>
      <c r="I68" s="156"/>
    </row>
    <row r="69" spans="1:9" ht="14.45" x14ac:dyDescent="0.3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90">
    <mergeCell ref="D30:I30"/>
    <mergeCell ref="A31:E31"/>
    <mergeCell ref="H31:I31"/>
    <mergeCell ref="A34:C34"/>
    <mergeCell ref="G16:H16"/>
    <mergeCell ref="A16:F16"/>
    <mergeCell ref="D17:F17"/>
    <mergeCell ref="A25:E25"/>
    <mergeCell ref="A27:H27"/>
    <mergeCell ref="A26:H26"/>
    <mergeCell ref="A28:H28"/>
    <mergeCell ref="A30:B30"/>
    <mergeCell ref="H10:I10"/>
    <mergeCell ref="C11:I11"/>
    <mergeCell ref="A24:F24"/>
    <mergeCell ref="A23:F23"/>
    <mergeCell ref="A14:E14"/>
    <mergeCell ref="F14:I14"/>
    <mergeCell ref="A15:C15"/>
    <mergeCell ref="D15:I15"/>
    <mergeCell ref="A58:E58"/>
    <mergeCell ref="H56:I56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3:C33"/>
    <mergeCell ref="E34:G34"/>
    <mergeCell ref="A37:I37"/>
    <mergeCell ref="H9:I9"/>
    <mergeCell ref="A60:I60"/>
    <mergeCell ref="A42:I42"/>
    <mergeCell ref="A35:I35"/>
    <mergeCell ref="A57:E57"/>
    <mergeCell ref="A36:I36"/>
    <mergeCell ref="A45:I45"/>
    <mergeCell ref="H51:I51"/>
    <mergeCell ref="H52:I52"/>
    <mergeCell ref="A56:F56"/>
    <mergeCell ref="A52:F52"/>
    <mergeCell ref="A55:F55"/>
    <mergeCell ref="A54:F54"/>
    <mergeCell ref="A44:E44"/>
    <mergeCell ref="E38:G38"/>
    <mergeCell ref="A8:C8"/>
    <mergeCell ref="F8:G8"/>
    <mergeCell ref="A10:E10"/>
    <mergeCell ref="A11:B11"/>
    <mergeCell ref="A22:F22"/>
    <mergeCell ref="A21:F21"/>
    <mergeCell ref="A20:F20"/>
    <mergeCell ref="A19:F19"/>
    <mergeCell ref="A18:F18"/>
    <mergeCell ref="F9:G9"/>
    <mergeCell ref="F10:G10"/>
    <mergeCell ref="A12:B12"/>
    <mergeCell ref="C12:I12"/>
    <mergeCell ref="A13:B13"/>
    <mergeCell ref="C13:D13"/>
    <mergeCell ref="E13:H13"/>
    <mergeCell ref="E39:G39"/>
    <mergeCell ref="A38:C38"/>
    <mergeCell ref="A43:E43"/>
    <mergeCell ref="A39:C39"/>
    <mergeCell ref="A40:E40"/>
    <mergeCell ref="F40:G40"/>
    <mergeCell ref="H55:I55"/>
    <mergeCell ref="A47:I47"/>
    <mergeCell ref="A46:E46"/>
    <mergeCell ref="A49:I49"/>
    <mergeCell ref="H50:I50"/>
    <mergeCell ref="A53:F53"/>
    <mergeCell ref="A50:D50"/>
    <mergeCell ref="H53:I53"/>
    <mergeCell ref="H54:I54"/>
    <mergeCell ref="A48:F48"/>
    <mergeCell ref="A51:F51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zoomScaleNormal="100" workbookViewId="0">
      <selection activeCell="N16" sqref="N16"/>
    </sheetView>
  </sheetViews>
  <sheetFormatPr defaultColWidth="9.140625" defaultRowHeight="15" x14ac:dyDescent="0.25"/>
  <cols>
    <col min="1" max="1" width="9.5703125" style="26" customWidth="1"/>
    <col min="2" max="2" width="10.28515625" style="26" customWidth="1"/>
    <col min="3" max="3" width="9.140625" style="26"/>
    <col min="4" max="4" width="9.28515625" style="26" customWidth="1"/>
    <col min="5" max="5" width="9.7109375" style="26" customWidth="1"/>
    <col min="6" max="6" width="8.7109375" style="26" customWidth="1"/>
    <col min="7" max="7" width="10.42578125" style="26" customWidth="1"/>
    <col min="8" max="8" width="9.42578125" style="26" customWidth="1"/>
    <col min="9" max="9" width="9.5703125" style="26" customWidth="1"/>
    <col min="10" max="10" width="1.28515625" style="26" customWidth="1"/>
    <col min="11" max="16384" width="9.140625" style="26"/>
  </cols>
  <sheetData>
    <row r="1" spans="1:19" ht="3.75" customHeight="1" thickBot="1" x14ac:dyDescent="0.3">
      <c r="A1" s="255"/>
      <c r="B1" s="287"/>
      <c r="C1" s="287"/>
      <c r="D1" s="176"/>
      <c r="E1" s="288"/>
      <c r="F1" s="289"/>
      <c r="G1" s="289"/>
      <c r="H1" s="289"/>
      <c r="I1" s="289"/>
      <c r="J1" s="34"/>
    </row>
    <row r="2" spans="1:19" ht="23.25" customHeight="1" thickBot="1" x14ac:dyDescent="0.3">
      <c r="A2" s="214" t="s">
        <v>242</v>
      </c>
      <c r="B2" s="215"/>
      <c r="C2" s="309"/>
      <c r="D2" s="310"/>
      <c r="E2" s="310"/>
      <c r="F2" s="310"/>
      <c r="G2" s="310"/>
      <c r="H2" s="310"/>
      <c r="I2" s="311"/>
      <c r="J2" s="34"/>
    </row>
    <row r="3" spans="1:19" ht="13.5" customHeight="1" x14ac:dyDescent="0.25">
      <c r="A3" s="243" t="s">
        <v>269</v>
      </c>
      <c r="B3" s="195"/>
      <c r="C3" s="195"/>
      <c r="D3" s="195"/>
      <c r="E3" s="195"/>
      <c r="F3" s="195"/>
      <c r="G3" s="195"/>
      <c r="H3" s="195"/>
      <c r="I3" s="290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234"/>
      <c r="B4" s="219"/>
      <c r="C4" s="219"/>
      <c r="D4" s="219"/>
      <c r="E4" s="219"/>
      <c r="F4" s="219"/>
      <c r="G4" s="219"/>
      <c r="H4" s="219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19"/>
      <c r="C5" s="177"/>
      <c r="D5" s="24"/>
      <c r="E5" s="173" t="s">
        <v>230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229</v>
      </c>
      <c r="B6" s="210"/>
      <c r="C6" s="191"/>
      <c r="D6" s="24"/>
      <c r="E6" s="173" t="s">
        <v>231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x14ac:dyDescent="0.25">
      <c r="A7" s="224" t="s">
        <v>224</v>
      </c>
      <c r="B7" s="225"/>
      <c r="C7" s="225"/>
      <c r="D7" s="225"/>
      <c r="E7" s="225"/>
      <c r="F7" s="190" t="s">
        <v>211</v>
      </c>
      <c r="G7" s="190"/>
      <c r="H7" s="257"/>
      <c r="I7" s="258"/>
      <c r="J7" s="34"/>
    </row>
    <row r="8" spans="1:19" x14ac:dyDescent="0.25">
      <c r="A8" s="178" t="s">
        <v>267</v>
      </c>
      <c r="B8" s="190"/>
      <c r="C8" s="190"/>
      <c r="D8" s="134"/>
      <c r="E8" s="124"/>
      <c r="F8" s="190" t="s">
        <v>199</v>
      </c>
      <c r="G8" s="190"/>
      <c r="H8" s="291"/>
      <c r="I8" s="292"/>
      <c r="J8" s="34"/>
      <c r="L8" s="136"/>
    </row>
    <row r="9" spans="1:19" x14ac:dyDescent="0.25">
      <c r="A9" s="178" t="s">
        <v>4</v>
      </c>
      <c r="B9" s="190"/>
      <c r="C9" s="190"/>
      <c r="D9" s="134"/>
      <c r="E9" s="38"/>
      <c r="F9" s="190" t="s">
        <v>2</v>
      </c>
      <c r="G9" s="190"/>
      <c r="H9" s="291"/>
      <c r="I9" s="292"/>
      <c r="J9" s="34"/>
    </row>
    <row r="10" spans="1:19" x14ac:dyDescent="0.25">
      <c r="A10" s="178"/>
      <c r="B10" s="219"/>
      <c r="C10" s="219"/>
      <c r="D10" s="219"/>
      <c r="E10" s="219"/>
      <c r="F10" s="190" t="s">
        <v>3</v>
      </c>
      <c r="G10" s="190"/>
      <c r="H10" s="293"/>
      <c r="I10" s="294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285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4.2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6.25" customHeight="1" x14ac:dyDescent="0.25">
      <c r="A16" s="279" t="s">
        <v>252</v>
      </c>
      <c r="B16" s="180"/>
      <c r="C16" s="180"/>
      <c r="D16" s="180"/>
      <c r="E16" s="180"/>
      <c r="F16" s="303" t="s">
        <v>253</v>
      </c>
      <c r="G16" s="304"/>
      <c r="H16" s="304"/>
      <c r="I16" s="101" t="s">
        <v>226</v>
      </c>
      <c r="J16" s="34"/>
    </row>
    <row r="17" spans="1:20" ht="12.75" customHeight="1" thickBot="1" x14ac:dyDescent="0.3">
      <c r="A17" s="286"/>
      <c r="B17" s="187"/>
      <c r="C17" s="187"/>
      <c r="D17" s="187"/>
      <c r="E17" s="187"/>
      <c r="F17" s="135"/>
      <c r="G17" s="135"/>
      <c r="H17" s="135"/>
      <c r="I17" s="126"/>
      <c r="J17" s="34"/>
    </row>
    <row r="18" spans="1:20" ht="14.25" customHeight="1" thickTop="1" x14ac:dyDescent="0.25">
      <c r="A18" s="178" t="s">
        <v>212</v>
      </c>
      <c r="B18" s="190"/>
      <c r="C18" s="190"/>
      <c r="D18" s="190"/>
      <c r="E18" s="190"/>
      <c r="F18" s="13"/>
      <c r="G18" s="12"/>
      <c r="H18" s="30"/>
      <c r="I18" s="73">
        <f t="shared" ref="I18:I24" si="0">SUM(F18:H18)</f>
        <v>0</v>
      </c>
      <c r="J18" s="34"/>
    </row>
    <row r="19" spans="1:20" ht="14.25" customHeight="1" x14ac:dyDescent="0.25">
      <c r="A19" s="178" t="s">
        <v>213</v>
      </c>
      <c r="B19" s="190"/>
      <c r="C19" s="190"/>
      <c r="D19" s="190"/>
      <c r="E19" s="190"/>
      <c r="F19" s="32"/>
      <c r="G19" s="31"/>
      <c r="H19" s="28"/>
      <c r="I19" s="73">
        <f t="shared" si="0"/>
        <v>0</v>
      </c>
      <c r="J19" s="34"/>
    </row>
    <row r="20" spans="1:20" ht="24" customHeight="1" x14ac:dyDescent="0.25">
      <c r="A20" s="234" t="s">
        <v>222</v>
      </c>
      <c r="B20" s="190"/>
      <c r="C20" s="190"/>
      <c r="D20" s="190"/>
      <c r="E20" s="190"/>
      <c r="F20" s="32"/>
      <c r="G20" s="31"/>
      <c r="H20" s="28"/>
      <c r="I20" s="73">
        <f t="shared" si="0"/>
        <v>0</v>
      </c>
      <c r="J20" s="34"/>
    </row>
    <row r="21" spans="1:20" ht="14.25" customHeight="1" x14ac:dyDescent="0.25">
      <c r="A21" s="178" t="s">
        <v>6</v>
      </c>
      <c r="B21" s="190"/>
      <c r="C21" s="190"/>
      <c r="D21" s="190"/>
      <c r="E21" s="190"/>
      <c r="F21" s="32"/>
      <c r="G21" s="31"/>
      <c r="H21" s="28"/>
      <c r="I21" s="73">
        <f>SUM(F21:H21)</f>
        <v>0</v>
      </c>
      <c r="J21" s="34"/>
    </row>
    <row r="22" spans="1:20" ht="14.25" customHeight="1" x14ac:dyDescent="0.25">
      <c r="A22" s="178" t="s">
        <v>210</v>
      </c>
      <c r="B22" s="190"/>
      <c r="C22" s="190"/>
      <c r="D22" s="190"/>
      <c r="E22" s="190"/>
      <c r="F22" s="32"/>
      <c r="G22" s="31"/>
      <c r="H22" s="28"/>
      <c r="I22" s="73">
        <f>SUM(F22:H22)</f>
        <v>0</v>
      </c>
      <c r="J22" s="34"/>
    </row>
    <row r="23" spans="1:20" ht="14.25" customHeight="1" x14ac:dyDescent="0.25">
      <c r="A23" s="178" t="s">
        <v>203</v>
      </c>
      <c r="B23" s="190"/>
      <c r="C23" s="190"/>
      <c r="D23" s="190"/>
      <c r="E23" s="191"/>
      <c r="F23" s="32"/>
      <c r="G23" s="31"/>
      <c r="H23" s="28"/>
      <c r="I23" s="73">
        <f t="shared" si="0"/>
        <v>0</v>
      </c>
      <c r="J23" s="34"/>
    </row>
    <row r="24" spans="1:20" ht="14.25" customHeight="1" x14ac:dyDescent="0.25">
      <c r="A24" s="178" t="s">
        <v>1</v>
      </c>
      <c r="B24" s="190"/>
      <c r="C24" s="190"/>
      <c r="D24" s="190"/>
      <c r="E24" s="191"/>
      <c r="F24" s="14"/>
      <c r="G24" s="31"/>
      <c r="H24" s="28"/>
      <c r="I24" s="92">
        <f t="shared" si="0"/>
        <v>0</v>
      </c>
      <c r="J24" s="34"/>
    </row>
    <row r="25" spans="1:20" ht="14.25" customHeight="1" x14ac:dyDescent="0.25">
      <c r="A25" s="184" t="s">
        <v>7</v>
      </c>
      <c r="B25" s="195"/>
      <c r="C25" s="195"/>
      <c r="D25" s="195"/>
      <c r="E25" s="306"/>
      <c r="F25" s="102">
        <f>SUM(F18:F24)</f>
        <v>0</v>
      </c>
      <c r="G25" s="45">
        <f>SUM(G18:G24)</f>
        <v>0</v>
      </c>
      <c r="H25" s="45">
        <f>SUM(H18:H24)</f>
        <v>0</v>
      </c>
      <c r="I25" s="91">
        <f>SUM(I18:I24)</f>
        <v>0</v>
      </c>
      <c r="J25" s="34"/>
    </row>
    <row r="26" spans="1:20" ht="14.25" customHeight="1" thickBot="1" x14ac:dyDescent="0.3">
      <c r="A26" s="194" t="s">
        <v>281</v>
      </c>
      <c r="B26" s="307"/>
      <c r="C26" s="307"/>
      <c r="D26" s="307"/>
      <c r="E26" s="307"/>
      <c r="F26" s="307"/>
      <c r="G26" s="307"/>
      <c r="H26" s="308"/>
      <c r="I26" s="93">
        <f>SUM(35000+(50*D8)+(5*H7))</f>
        <v>35000</v>
      </c>
      <c r="J26" s="34"/>
    </row>
    <row r="27" spans="1:20" ht="14.25" customHeight="1" x14ac:dyDescent="0.25">
      <c r="A27" s="184" t="s">
        <v>225</v>
      </c>
      <c r="B27" s="196"/>
      <c r="C27" s="196"/>
      <c r="D27" s="196"/>
      <c r="E27" s="196"/>
      <c r="F27" s="196"/>
      <c r="G27" s="196"/>
      <c r="H27" s="305"/>
      <c r="I27" s="103">
        <f>SUM(I25:I26)</f>
        <v>35000</v>
      </c>
      <c r="J27" s="34"/>
      <c r="N27" s="22"/>
      <c r="T27" s="22"/>
    </row>
    <row r="28" spans="1:20" ht="14.25" customHeight="1" x14ac:dyDescent="0.25">
      <c r="A28" s="243" t="s">
        <v>270</v>
      </c>
      <c r="B28" s="195"/>
      <c r="C28" s="195"/>
      <c r="D28" s="195"/>
      <c r="E28" s="195"/>
      <c r="F28" s="195"/>
      <c r="G28" s="187"/>
      <c r="H28" s="282"/>
      <c r="I28" s="91">
        <f>SUM(I27*0.5)</f>
        <v>17500</v>
      </c>
      <c r="J28" s="34"/>
    </row>
    <row r="29" spans="1:20" ht="5.25" customHeight="1" x14ac:dyDescent="0.25">
      <c r="A29" s="128"/>
      <c r="B29" s="124"/>
      <c r="C29" s="124"/>
      <c r="D29" s="124"/>
      <c r="E29" s="124"/>
      <c r="F29" s="124"/>
      <c r="G29" s="120"/>
      <c r="H29" s="120"/>
      <c r="I29" s="49"/>
      <c r="J29" s="34"/>
    </row>
    <row r="30" spans="1:20" ht="26.25" customHeight="1" x14ac:dyDescent="0.25">
      <c r="A30" s="247" t="s">
        <v>271</v>
      </c>
      <c r="B30" s="299"/>
      <c r="C30" s="33"/>
      <c r="D30" s="295" t="s">
        <v>239</v>
      </c>
      <c r="E30" s="296"/>
      <c r="F30" s="296"/>
      <c r="G30" s="296"/>
      <c r="H30" s="296"/>
      <c r="I30" s="297"/>
      <c r="J30" s="41"/>
    </row>
    <row r="31" spans="1:20" ht="14.25" customHeight="1" x14ac:dyDescent="0.25">
      <c r="A31" s="231" t="s">
        <v>240</v>
      </c>
      <c r="B31" s="232"/>
      <c r="C31" s="232"/>
      <c r="D31" s="232"/>
      <c r="E31" s="232"/>
      <c r="F31" s="51"/>
      <c r="G31" s="110">
        <f>SUM(I27*C30)</f>
        <v>0</v>
      </c>
      <c r="H31" s="241" t="s">
        <v>9</v>
      </c>
      <c r="I31" s="242"/>
      <c r="J31" s="41"/>
    </row>
    <row r="32" spans="1:20" ht="4.5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124"/>
      <c r="F33" s="124"/>
      <c r="G33" s="124"/>
      <c r="H33" s="58"/>
      <c r="I33" s="125"/>
      <c r="J33" s="34"/>
    </row>
    <row r="34" spans="1:10" ht="14.25" customHeight="1" x14ac:dyDescent="0.25">
      <c r="A34" s="246" t="s">
        <v>215</v>
      </c>
      <c r="B34" s="245"/>
      <c r="C34" s="245"/>
      <c r="D34" s="15"/>
      <c r="E34" s="244" t="s">
        <v>216</v>
      </c>
      <c r="F34" s="245"/>
      <c r="G34" s="245"/>
      <c r="H34" s="18"/>
      <c r="I34" s="125"/>
      <c r="J34" s="34"/>
    </row>
    <row r="35" spans="1:10" ht="3.75" customHeight="1" x14ac:dyDescent="0.3">
      <c r="A35" s="301"/>
      <c r="B35" s="287"/>
      <c r="C35" s="287"/>
      <c r="D35" s="287"/>
      <c r="E35" s="287"/>
      <c r="F35" s="287"/>
      <c r="G35" s="287"/>
      <c r="H35" s="287"/>
      <c r="I35" s="302"/>
      <c r="J35" s="34"/>
    </row>
    <row r="36" spans="1:10" ht="12" customHeight="1" x14ac:dyDescent="0.25">
      <c r="A36" s="123" t="s">
        <v>245</v>
      </c>
      <c r="B36" s="124"/>
      <c r="C36" s="124"/>
      <c r="D36" s="124"/>
      <c r="E36" s="124"/>
      <c r="F36" s="124"/>
      <c r="G36" s="124"/>
      <c r="H36" s="124"/>
      <c r="I36" s="125"/>
      <c r="J36" s="34"/>
    </row>
    <row r="37" spans="1:10" ht="1.5" customHeight="1" x14ac:dyDescent="0.3">
      <c r="A37" s="298"/>
      <c r="B37" s="176"/>
      <c r="C37" s="176"/>
      <c r="D37" s="176"/>
      <c r="E37" s="176"/>
      <c r="F37" s="176"/>
      <c r="G37" s="176"/>
      <c r="H37" s="176"/>
      <c r="I37" s="174"/>
      <c r="J37" s="34"/>
    </row>
    <row r="38" spans="1:10" ht="14.25" customHeight="1" x14ac:dyDescent="0.25">
      <c r="A38" s="178" t="s">
        <v>234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259</v>
      </c>
      <c r="B39" s="176"/>
      <c r="C39" s="177"/>
      <c r="D39" s="62">
        <f>SUM(H7*0.2)*D6</f>
        <v>0</v>
      </c>
      <c r="E39" s="175" t="s">
        <v>262</v>
      </c>
      <c r="F39" s="176"/>
      <c r="G39" s="177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5.25" customHeight="1" x14ac:dyDescent="0.3">
      <c r="A41" s="66"/>
      <c r="B41" s="120"/>
      <c r="C41" s="120"/>
      <c r="D41" s="120"/>
      <c r="E41" s="120"/>
      <c r="F41" s="67"/>
      <c r="G41" s="68"/>
      <c r="H41" s="69"/>
      <c r="I41" s="70"/>
      <c r="J41" s="34"/>
    </row>
    <row r="42" spans="1:10" ht="2.25" customHeight="1" thickBot="1" x14ac:dyDescent="0.35">
      <c r="A42" s="9"/>
      <c r="B42" s="10"/>
      <c r="C42" s="10"/>
      <c r="D42" s="10"/>
      <c r="E42" s="10"/>
      <c r="F42" s="10"/>
      <c r="G42" s="10"/>
      <c r="H42" s="10"/>
      <c r="I42" s="11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4" t="s">
        <v>220</v>
      </c>
      <c r="B44" s="190"/>
      <c r="C44" s="190"/>
      <c r="D44" s="190"/>
      <c r="E44" s="190"/>
      <c r="F44" s="43">
        <f>H34*D38/1.1*(1-$D34)</f>
        <v>0</v>
      </c>
      <c r="G44" s="43">
        <f>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4.5" customHeight="1" x14ac:dyDescent="0.3">
      <c r="A45" s="194"/>
      <c r="B45" s="185"/>
      <c r="C45" s="185"/>
      <c r="D45" s="185"/>
      <c r="E45" s="185"/>
      <c r="F45" s="185"/>
      <c r="G45" s="185"/>
      <c r="H45" s="185"/>
      <c r="I45" s="235"/>
      <c r="J45" s="34"/>
    </row>
    <row r="46" spans="1:10" x14ac:dyDescent="0.25">
      <c r="A46" s="224" t="s">
        <v>223</v>
      </c>
      <c r="B46" s="219"/>
      <c r="C46" s="219"/>
      <c r="D46" s="219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6" customHeight="1" thickBot="1" x14ac:dyDescent="0.35">
      <c r="A47" s="178"/>
      <c r="B47" s="219"/>
      <c r="C47" s="219"/>
      <c r="D47" s="219"/>
      <c r="E47" s="219"/>
      <c r="F47" s="219"/>
      <c r="G47" s="219"/>
      <c r="H47" s="219"/>
      <c r="I47" s="174"/>
      <c r="J47" s="34"/>
    </row>
    <row r="48" spans="1:10" ht="15" customHeight="1" thickBot="1" x14ac:dyDescent="0.3">
      <c r="A48" s="194" t="s">
        <v>241</v>
      </c>
      <c r="B48" s="185"/>
      <c r="C48" s="185"/>
      <c r="D48" s="185"/>
      <c r="E48" s="185"/>
      <c r="F48" s="235"/>
      <c r="G48" s="137"/>
      <c r="H48" s="130" t="s">
        <v>254</v>
      </c>
      <c r="I48" s="106">
        <f>SUM(G48/I27)</f>
        <v>0</v>
      </c>
      <c r="J48" s="34"/>
    </row>
    <row r="49" spans="1:10" ht="3.75" customHeight="1" x14ac:dyDescent="0.3">
      <c r="A49" s="178"/>
      <c r="B49" s="219"/>
      <c r="C49" s="219"/>
      <c r="D49" s="219"/>
      <c r="E49" s="219"/>
      <c r="F49" s="219"/>
      <c r="G49" s="219"/>
      <c r="H49" s="219"/>
      <c r="I49" s="174"/>
      <c r="J49" s="34"/>
    </row>
    <row r="50" spans="1:10" ht="14.25" customHeight="1" x14ac:dyDescent="0.25">
      <c r="A50" s="184" t="s">
        <v>206</v>
      </c>
      <c r="B50" s="185"/>
      <c r="C50" s="185"/>
      <c r="D50" s="185"/>
      <c r="E50" s="124" t="s">
        <v>11</v>
      </c>
      <c r="F50" s="124"/>
      <c r="G50" s="28"/>
      <c r="H50" s="129" t="s">
        <v>9</v>
      </c>
      <c r="I50" s="122"/>
      <c r="J50" s="34"/>
    </row>
    <row r="51" spans="1:10" ht="14.2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29" t="s">
        <v>9</v>
      </c>
      <c r="I51" s="122"/>
      <c r="J51" s="34"/>
    </row>
    <row r="52" spans="1:10" ht="14.25" customHeight="1" x14ac:dyDescent="0.25">
      <c r="A52" s="178" t="s">
        <v>12</v>
      </c>
      <c r="B52" s="190"/>
      <c r="C52" s="190"/>
      <c r="D52" s="190"/>
      <c r="E52" s="190"/>
      <c r="F52" s="177"/>
      <c r="G52" s="127"/>
      <c r="H52" s="129" t="s">
        <v>9</v>
      </c>
      <c r="I52" s="122"/>
      <c r="J52" s="34"/>
    </row>
    <row r="53" spans="1:10" ht="14.25" customHeight="1" x14ac:dyDescent="0.25">
      <c r="A53" s="178" t="s">
        <v>13</v>
      </c>
      <c r="B53" s="190"/>
      <c r="C53" s="190"/>
      <c r="D53" s="190"/>
      <c r="E53" s="190"/>
      <c r="F53" s="177"/>
      <c r="G53" s="127"/>
      <c r="H53" s="129" t="s">
        <v>9</v>
      </c>
      <c r="I53" s="122"/>
      <c r="J53" s="34"/>
    </row>
    <row r="54" spans="1:10" ht="14.25" customHeight="1" x14ac:dyDescent="0.25">
      <c r="A54" s="178" t="s">
        <v>14</v>
      </c>
      <c r="B54" s="190"/>
      <c r="C54" s="190"/>
      <c r="D54" s="190"/>
      <c r="E54" s="190"/>
      <c r="F54" s="177"/>
      <c r="G54" s="121"/>
      <c r="H54" s="129" t="s">
        <v>9</v>
      </c>
      <c r="I54" s="122"/>
      <c r="J54" s="34"/>
    </row>
    <row r="55" spans="1:10" ht="14.25" customHeight="1" x14ac:dyDescent="0.25">
      <c r="A55" s="178" t="s">
        <v>204</v>
      </c>
      <c r="B55" s="190"/>
      <c r="C55" s="190"/>
      <c r="D55" s="190"/>
      <c r="E55" s="190"/>
      <c r="F55" s="177"/>
      <c r="G55" s="127"/>
      <c r="H55" s="129" t="s">
        <v>9</v>
      </c>
      <c r="I55" s="122"/>
      <c r="J55" s="34"/>
    </row>
    <row r="56" spans="1:10" ht="14.25" customHeight="1" x14ac:dyDescent="0.25">
      <c r="A56" s="178" t="s">
        <v>205</v>
      </c>
      <c r="B56" s="190"/>
      <c r="C56" s="190"/>
      <c r="D56" s="190"/>
      <c r="E56" s="190"/>
      <c r="F56" s="177"/>
      <c r="G56" s="23"/>
      <c r="H56" s="131" t="s">
        <v>9</v>
      </c>
      <c r="I56" s="132"/>
      <c r="J56" s="34"/>
    </row>
    <row r="57" spans="1:10" ht="14.25" customHeight="1" x14ac:dyDescent="0.25">
      <c r="A57" s="184" t="s">
        <v>15</v>
      </c>
      <c r="B57" s="187"/>
      <c r="C57" s="187"/>
      <c r="D57" s="187"/>
      <c r="E57" s="282"/>
      <c r="F57" s="107">
        <f>SUM(F44,G48,G50:G56)*D5</f>
        <v>0</v>
      </c>
      <c r="G57" s="107">
        <f>SUM(G44,G48,G50:G56)*H5</f>
        <v>0</v>
      </c>
      <c r="H57" s="108">
        <f>SUM(H44,G48,G50:G56)*D6</f>
        <v>0</v>
      </c>
      <c r="I57" s="109">
        <f>SUM(I44,G48,G50:G56)*H6</f>
        <v>0</v>
      </c>
      <c r="J57" s="34"/>
    </row>
    <row r="58" spans="1:10" ht="14.25" customHeight="1" x14ac:dyDescent="0.25">
      <c r="A58" s="267" t="s">
        <v>237</v>
      </c>
      <c r="B58" s="268"/>
      <c r="C58" s="268"/>
      <c r="D58" s="268"/>
      <c r="E58" s="269"/>
      <c r="F58" s="97">
        <f>SUM(F57-I27)*D5</f>
        <v>0</v>
      </c>
      <c r="G58" s="107">
        <f>SUM(G57-I27)*H5</f>
        <v>0</v>
      </c>
      <c r="H58" s="108">
        <f>SUM(H57-I27)*D6</f>
        <v>0</v>
      </c>
      <c r="I58" s="104">
        <f>SUM(I57-I27)*H6</f>
        <v>0</v>
      </c>
      <c r="J58" s="34"/>
    </row>
    <row r="59" spans="1:10" ht="5.25" customHeight="1" x14ac:dyDescent="0.3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4" customHeight="1" x14ac:dyDescent="0.25">
      <c r="A60" s="233" t="s">
        <v>208</v>
      </c>
      <c r="B60" s="300"/>
      <c r="C60" s="300"/>
      <c r="D60" s="300"/>
      <c r="E60" s="300"/>
      <c r="F60" s="300"/>
      <c r="G60" s="300"/>
      <c r="H60" s="300"/>
      <c r="I60" s="300"/>
      <c r="J60" s="34"/>
    </row>
    <row r="61" spans="1:10" ht="3" customHeight="1" thickBo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x14ac:dyDescent="0.25">
      <c r="A62" s="145" t="s">
        <v>286</v>
      </c>
      <c r="B62" s="146"/>
      <c r="C62" s="146"/>
      <c r="D62" s="146"/>
      <c r="E62" s="146"/>
      <c r="F62" s="146"/>
      <c r="G62" s="146"/>
      <c r="H62" s="146"/>
      <c r="I62" s="147"/>
    </row>
    <row r="63" spans="1:10" ht="214.9" customHeight="1" x14ac:dyDescent="0.25">
      <c r="A63" s="148" t="s">
        <v>287</v>
      </c>
      <c r="B63" s="149"/>
      <c r="C63" s="149"/>
      <c r="D63" s="149"/>
      <c r="E63" s="149"/>
      <c r="F63" s="149"/>
      <c r="G63" s="149"/>
      <c r="H63" s="149"/>
      <c r="I63" s="150"/>
    </row>
    <row r="64" spans="1:10" ht="14.45" x14ac:dyDescent="0.3">
      <c r="A64" s="138" t="s">
        <v>288</v>
      </c>
      <c r="B64" s="139"/>
      <c r="C64" s="139"/>
      <c r="D64" s="139"/>
      <c r="E64" s="139"/>
      <c r="F64" s="139"/>
      <c r="G64" s="139"/>
      <c r="H64" s="140">
        <v>2022</v>
      </c>
      <c r="I64" s="141"/>
    </row>
    <row r="65" spans="1:9" ht="14.45" x14ac:dyDescent="0.3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ht="10.15" customHeight="1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14.45" hidden="1" x14ac:dyDescent="0.3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289</v>
      </c>
      <c r="F68" s="155"/>
      <c r="G68" s="155"/>
      <c r="H68" s="155"/>
      <c r="I68" s="156"/>
    </row>
    <row r="69" spans="1:9" ht="14.45" x14ac:dyDescent="0.3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84">
    <mergeCell ref="A11:B11"/>
    <mergeCell ref="C11:I11"/>
    <mergeCell ref="A51:F51"/>
    <mergeCell ref="A52:F52"/>
    <mergeCell ref="A46:E46"/>
    <mergeCell ref="A48:F48"/>
    <mergeCell ref="A47:I47"/>
    <mergeCell ref="A49:I49"/>
    <mergeCell ref="F16:H16"/>
    <mergeCell ref="A27:H27"/>
    <mergeCell ref="A45:I45"/>
    <mergeCell ref="A16:E16"/>
    <mergeCell ref="A23:E23"/>
    <mergeCell ref="A24:E24"/>
    <mergeCell ref="A25:E25"/>
    <mergeCell ref="A26:H26"/>
    <mergeCell ref="A60:I60"/>
    <mergeCell ref="A28:H28"/>
    <mergeCell ref="A33:C33"/>
    <mergeCell ref="A38:C38"/>
    <mergeCell ref="E38:G38"/>
    <mergeCell ref="A39:C39"/>
    <mergeCell ref="E39:G39"/>
    <mergeCell ref="A44:E44"/>
    <mergeCell ref="A34:C34"/>
    <mergeCell ref="E34:G34"/>
    <mergeCell ref="A50:D50"/>
    <mergeCell ref="A43:E43"/>
    <mergeCell ref="A35:I35"/>
    <mergeCell ref="A57:E57"/>
    <mergeCell ref="A55:F55"/>
    <mergeCell ref="A54:F54"/>
    <mergeCell ref="A58:E58"/>
    <mergeCell ref="D30:I30"/>
    <mergeCell ref="A31:E31"/>
    <mergeCell ref="H31:I31"/>
    <mergeCell ref="A40:E40"/>
    <mergeCell ref="F40:G40"/>
    <mergeCell ref="A56:F56"/>
    <mergeCell ref="A37:I37"/>
    <mergeCell ref="A53:F53"/>
    <mergeCell ref="A30:B30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22:E22"/>
    <mergeCell ref="A14:E14"/>
    <mergeCell ref="F14:I14"/>
    <mergeCell ref="A15:C15"/>
    <mergeCell ref="D15:I15"/>
    <mergeCell ref="A17:E17"/>
    <mergeCell ref="A18:E18"/>
    <mergeCell ref="A19:E19"/>
    <mergeCell ref="A20:E20"/>
    <mergeCell ref="A21:E21"/>
    <mergeCell ref="A12:B12"/>
    <mergeCell ref="C12:I12"/>
    <mergeCell ref="A13:B13"/>
    <mergeCell ref="C13:D13"/>
    <mergeCell ref="E13:H13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170</v>
      </c>
      <c r="B1" s="3" t="s">
        <v>170</v>
      </c>
      <c r="C1" s="3" t="s">
        <v>132</v>
      </c>
      <c r="D1" s="3" t="s">
        <v>163</v>
      </c>
      <c r="E1" s="2" t="s">
        <v>18</v>
      </c>
      <c r="F1" s="4"/>
      <c r="G1" s="3" t="s">
        <v>170</v>
      </c>
    </row>
    <row r="2" spans="1:14" x14ac:dyDescent="0.25">
      <c r="A2" s="3" t="s">
        <v>125</v>
      </c>
      <c r="B2" s="3" t="s">
        <v>17</v>
      </c>
      <c r="C2" s="3" t="s">
        <v>133</v>
      </c>
      <c r="D2" s="3" t="s">
        <v>164</v>
      </c>
      <c r="E2" s="2" t="s">
        <v>21</v>
      </c>
      <c r="F2" s="5" t="s">
        <v>272</v>
      </c>
      <c r="G2" s="3" t="s">
        <v>125</v>
      </c>
      <c r="H2" t="s">
        <v>17</v>
      </c>
      <c r="I2" t="s">
        <v>125</v>
      </c>
      <c r="J2" s="4" t="s">
        <v>196</v>
      </c>
      <c r="K2" t="s">
        <v>190</v>
      </c>
      <c r="L2" t="s">
        <v>132</v>
      </c>
      <c r="M2" s="1" t="s">
        <v>111</v>
      </c>
      <c r="N2" t="s">
        <v>132</v>
      </c>
    </row>
    <row r="3" spans="1:14" x14ac:dyDescent="0.25">
      <c r="A3" s="3" t="s">
        <v>172</v>
      </c>
      <c r="B3" s="3" t="s">
        <v>19</v>
      </c>
      <c r="C3" s="3" t="s">
        <v>134</v>
      </c>
      <c r="D3" s="3" t="s">
        <v>165</v>
      </c>
      <c r="E3" t="s">
        <v>23</v>
      </c>
      <c r="F3" s="5" t="s">
        <v>273</v>
      </c>
      <c r="G3" s="3" t="s">
        <v>172</v>
      </c>
      <c r="H3" t="s">
        <v>19</v>
      </c>
      <c r="I3" t="s">
        <v>126</v>
      </c>
      <c r="J3" s="4" t="s">
        <v>197</v>
      </c>
      <c r="K3" t="s">
        <v>170</v>
      </c>
      <c r="L3" t="s">
        <v>133</v>
      </c>
      <c r="M3" s="1" t="s">
        <v>123</v>
      </c>
      <c r="N3" t="s">
        <v>133</v>
      </c>
    </row>
    <row r="4" spans="1:14" x14ac:dyDescent="0.25">
      <c r="A4" s="3" t="s">
        <v>127</v>
      </c>
      <c r="B4" s="3" t="s">
        <v>20</v>
      </c>
      <c r="C4" s="3" t="s">
        <v>135</v>
      </c>
      <c r="D4" s="3" t="s">
        <v>166</v>
      </c>
      <c r="E4" t="s">
        <v>24</v>
      </c>
      <c r="F4" s="5" t="s">
        <v>274</v>
      </c>
      <c r="G4" s="3" t="s">
        <v>127</v>
      </c>
      <c r="H4" t="s">
        <v>20</v>
      </c>
      <c r="I4" t="s">
        <v>127</v>
      </c>
      <c r="J4" s="4" t="s">
        <v>198</v>
      </c>
      <c r="L4" t="s">
        <v>134</v>
      </c>
      <c r="M4" s="1" t="s">
        <v>115</v>
      </c>
      <c r="N4" t="s">
        <v>134</v>
      </c>
    </row>
    <row r="5" spans="1:14" x14ac:dyDescent="0.25">
      <c r="A5" s="3" t="s">
        <v>128</v>
      </c>
      <c r="B5" s="3" t="s">
        <v>22</v>
      </c>
      <c r="C5" s="3" t="s">
        <v>136</v>
      </c>
      <c r="D5" s="3" t="s">
        <v>167</v>
      </c>
      <c r="E5" t="s">
        <v>25</v>
      </c>
      <c r="F5" s="5" t="s">
        <v>173</v>
      </c>
      <c r="G5" s="3" t="s">
        <v>128</v>
      </c>
      <c r="H5" t="s">
        <v>22</v>
      </c>
      <c r="I5" t="s">
        <v>128</v>
      </c>
      <c r="J5" s="4">
        <v>2016</v>
      </c>
      <c r="L5" t="s">
        <v>135</v>
      </c>
      <c r="M5" s="1" t="s">
        <v>121</v>
      </c>
      <c r="N5" t="s">
        <v>135</v>
      </c>
    </row>
    <row r="6" spans="1:14" x14ac:dyDescent="0.25">
      <c r="A6" s="3" t="s">
        <v>129</v>
      </c>
      <c r="C6" s="3" t="s">
        <v>137</v>
      </c>
      <c r="D6" s="3" t="s">
        <v>168</v>
      </c>
      <c r="E6" t="s">
        <v>26</v>
      </c>
      <c r="F6" s="5" t="s">
        <v>275</v>
      </c>
      <c r="G6" s="3" t="s">
        <v>129</v>
      </c>
      <c r="I6" t="s">
        <v>129</v>
      </c>
      <c r="J6" s="4">
        <v>2017</v>
      </c>
      <c r="L6" t="s">
        <v>136</v>
      </c>
      <c r="M6" s="1" t="s">
        <v>118</v>
      </c>
      <c r="N6" t="s">
        <v>136</v>
      </c>
    </row>
    <row r="7" spans="1:14" x14ac:dyDescent="0.25">
      <c r="A7" s="3" t="s">
        <v>130</v>
      </c>
      <c r="C7" s="3" t="s">
        <v>138</v>
      </c>
      <c r="D7" s="3" t="s">
        <v>169</v>
      </c>
      <c r="E7" t="s">
        <v>27</v>
      </c>
      <c r="F7" s="5" t="s">
        <v>276</v>
      </c>
      <c r="G7" s="3" t="s">
        <v>130</v>
      </c>
      <c r="I7" t="s">
        <v>130</v>
      </c>
      <c r="L7" t="s">
        <v>137</v>
      </c>
      <c r="M7" s="1" t="s">
        <v>119</v>
      </c>
      <c r="N7" t="s">
        <v>137</v>
      </c>
    </row>
    <row r="8" spans="1:14" x14ac:dyDescent="0.25">
      <c r="A8" s="3" t="s">
        <v>171</v>
      </c>
      <c r="C8" s="3" t="s">
        <v>139</v>
      </c>
      <c r="D8" s="3"/>
      <c r="E8" t="s">
        <v>28</v>
      </c>
      <c r="F8" s="5" t="s">
        <v>277</v>
      </c>
      <c r="G8" s="3" t="s">
        <v>171</v>
      </c>
      <c r="I8" t="s">
        <v>171</v>
      </c>
      <c r="L8" t="s">
        <v>138</v>
      </c>
      <c r="M8" s="1" t="s">
        <v>113</v>
      </c>
      <c r="N8" t="s">
        <v>138</v>
      </c>
    </row>
    <row r="9" spans="1:14" x14ac:dyDescent="0.25">
      <c r="A9" s="3" t="s">
        <v>131</v>
      </c>
      <c r="C9" s="3" t="s">
        <v>140</v>
      </c>
      <c r="E9" t="s">
        <v>29</v>
      </c>
      <c r="G9" s="3" t="s">
        <v>131</v>
      </c>
      <c r="I9" t="s">
        <v>131</v>
      </c>
      <c r="L9" t="s">
        <v>139</v>
      </c>
      <c r="M9" s="1" t="s">
        <v>114</v>
      </c>
      <c r="N9" t="s">
        <v>139</v>
      </c>
    </row>
    <row r="10" spans="1:14" x14ac:dyDescent="0.25">
      <c r="A10" s="3" t="s">
        <v>22</v>
      </c>
      <c r="C10" s="3" t="s">
        <v>141</v>
      </c>
      <c r="E10" t="s">
        <v>30</v>
      </c>
      <c r="G10" s="3" t="s">
        <v>22</v>
      </c>
      <c r="I10" t="s">
        <v>22</v>
      </c>
      <c r="L10" t="s">
        <v>140</v>
      </c>
      <c r="M10" s="1" t="s">
        <v>117</v>
      </c>
      <c r="N10" t="s">
        <v>140</v>
      </c>
    </row>
    <row r="11" spans="1:14" x14ac:dyDescent="0.25">
      <c r="C11" s="3" t="s">
        <v>142</v>
      </c>
      <c r="E11" t="s">
        <v>31</v>
      </c>
      <c r="L11" t="s">
        <v>141</v>
      </c>
      <c r="M11" s="1" t="s">
        <v>122</v>
      </c>
      <c r="N11" t="s">
        <v>141</v>
      </c>
    </row>
    <row r="12" spans="1:14" x14ac:dyDescent="0.25">
      <c r="C12" s="3" t="s">
        <v>143</v>
      </c>
      <c r="E12" t="s">
        <v>32</v>
      </c>
      <c r="L12" t="s">
        <v>142</v>
      </c>
      <c r="M12" s="1" t="s">
        <v>124</v>
      </c>
      <c r="N12" t="s">
        <v>142</v>
      </c>
    </row>
    <row r="13" spans="1:14" x14ac:dyDescent="0.25">
      <c r="C13" s="3" t="s">
        <v>144</v>
      </c>
      <c r="E13" t="s">
        <v>33</v>
      </c>
      <c r="L13" t="s">
        <v>143</v>
      </c>
      <c r="M13" s="1" t="s">
        <v>120</v>
      </c>
      <c r="N13" t="s">
        <v>143</v>
      </c>
    </row>
    <row r="14" spans="1:14" x14ac:dyDescent="0.25">
      <c r="C14" s="3" t="s">
        <v>145</v>
      </c>
      <c r="E14" t="s">
        <v>34</v>
      </c>
      <c r="L14" t="s">
        <v>144</v>
      </c>
      <c r="M14" s="1" t="s">
        <v>116</v>
      </c>
      <c r="N14" t="s">
        <v>144</v>
      </c>
    </row>
    <row r="15" spans="1:14" x14ac:dyDescent="0.25">
      <c r="C15" s="3" t="s">
        <v>146</v>
      </c>
      <c r="F15" s="1"/>
      <c r="L15" t="s">
        <v>145</v>
      </c>
      <c r="M15" s="1" t="s">
        <v>112</v>
      </c>
      <c r="N15" t="s">
        <v>145</v>
      </c>
    </row>
    <row r="16" spans="1:14" x14ac:dyDescent="0.25">
      <c r="C16" s="3" t="s">
        <v>147</v>
      </c>
      <c r="E16" s="2" t="s">
        <v>35</v>
      </c>
      <c r="L16" t="s">
        <v>146</v>
      </c>
      <c r="N16" t="s">
        <v>146</v>
      </c>
    </row>
    <row r="17" spans="3:14" x14ac:dyDescent="0.25">
      <c r="C17" s="3" t="s">
        <v>148</v>
      </c>
      <c r="E17" t="s">
        <v>36</v>
      </c>
      <c r="L17" t="s">
        <v>147</v>
      </c>
      <c r="N17" t="s">
        <v>147</v>
      </c>
    </row>
    <row r="18" spans="3:14" x14ac:dyDescent="0.25">
      <c r="C18" s="3" t="s">
        <v>149</v>
      </c>
      <c r="E18" t="s">
        <v>37</v>
      </c>
      <c r="L18" t="s">
        <v>148</v>
      </c>
      <c r="N18" t="s">
        <v>148</v>
      </c>
    </row>
    <row r="19" spans="3:14" x14ac:dyDescent="0.25">
      <c r="C19" s="3" t="s">
        <v>150</v>
      </c>
      <c r="E19" t="s">
        <v>38</v>
      </c>
      <c r="L19" t="s">
        <v>149</v>
      </c>
      <c r="N19" t="s">
        <v>149</v>
      </c>
    </row>
    <row r="20" spans="3:14" x14ac:dyDescent="0.25">
      <c r="C20" s="3" t="s">
        <v>151</v>
      </c>
      <c r="E20" t="s">
        <v>39</v>
      </c>
      <c r="L20" t="s">
        <v>150</v>
      </c>
      <c r="N20" t="s">
        <v>150</v>
      </c>
    </row>
    <row r="21" spans="3:14" x14ac:dyDescent="0.25">
      <c r="C21" s="3" t="s">
        <v>152</v>
      </c>
      <c r="E21" t="s">
        <v>40</v>
      </c>
      <c r="L21" t="s">
        <v>151</v>
      </c>
      <c r="N21" t="s">
        <v>151</v>
      </c>
    </row>
    <row r="22" spans="3:14" x14ac:dyDescent="0.25">
      <c r="C22" s="3" t="s">
        <v>153</v>
      </c>
      <c r="E22" t="s">
        <v>41</v>
      </c>
      <c r="L22" t="s">
        <v>152</v>
      </c>
      <c r="N22" t="s">
        <v>152</v>
      </c>
    </row>
    <row r="23" spans="3:14" x14ac:dyDescent="0.25">
      <c r="C23" s="3" t="s">
        <v>154</v>
      </c>
      <c r="E23" t="s">
        <v>42</v>
      </c>
      <c r="L23" t="s">
        <v>153</v>
      </c>
      <c r="N23" t="s">
        <v>153</v>
      </c>
    </row>
    <row r="24" spans="3:14" x14ac:dyDescent="0.25">
      <c r="C24" s="3" t="s">
        <v>155</v>
      </c>
      <c r="L24" t="s">
        <v>154</v>
      </c>
      <c r="N24" t="s">
        <v>154</v>
      </c>
    </row>
    <row r="25" spans="3:14" x14ac:dyDescent="0.25">
      <c r="C25" s="3" t="s">
        <v>156</v>
      </c>
      <c r="E25" s="2" t="s">
        <v>43</v>
      </c>
      <c r="L25" t="s">
        <v>155</v>
      </c>
      <c r="N25" t="s">
        <v>155</v>
      </c>
    </row>
    <row r="26" spans="3:14" x14ac:dyDescent="0.25">
      <c r="C26" s="3" t="s">
        <v>157</v>
      </c>
      <c r="E26" t="s">
        <v>44</v>
      </c>
      <c r="L26" t="s">
        <v>156</v>
      </c>
      <c r="N26" t="s">
        <v>156</v>
      </c>
    </row>
    <row r="27" spans="3:14" x14ac:dyDescent="0.25">
      <c r="C27" s="3" t="s">
        <v>158</v>
      </c>
      <c r="E27" t="s">
        <v>45</v>
      </c>
      <c r="L27" t="s">
        <v>157</v>
      </c>
      <c r="N27" t="s">
        <v>157</v>
      </c>
    </row>
    <row r="28" spans="3:14" x14ac:dyDescent="0.25">
      <c r="C28" s="3" t="s">
        <v>159</v>
      </c>
      <c r="E28" t="s">
        <v>46</v>
      </c>
      <c r="L28" t="s">
        <v>158</v>
      </c>
      <c r="N28" t="s">
        <v>158</v>
      </c>
    </row>
    <row r="29" spans="3:14" x14ac:dyDescent="0.25">
      <c r="C29" s="3" t="s">
        <v>160</v>
      </c>
      <c r="E29" t="s">
        <v>47</v>
      </c>
      <c r="L29" t="s">
        <v>159</v>
      </c>
      <c r="N29" t="s">
        <v>159</v>
      </c>
    </row>
    <row r="30" spans="3:14" x14ac:dyDescent="0.25">
      <c r="C30" s="3" t="s">
        <v>161</v>
      </c>
      <c r="E30" t="s">
        <v>48</v>
      </c>
      <c r="L30" t="s">
        <v>160</v>
      </c>
      <c r="N30" t="s">
        <v>160</v>
      </c>
    </row>
    <row r="31" spans="3:14" ht="14.45" x14ac:dyDescent="0.3">
      <c r="C31" s="3" t="s">
        <v>162</v>
      </c>
      <c r="E31" t="s">
        <v>49</v>
      </c>
      <c r="L31" t="s">
        <v>161</v>
      </c>
      <c r="N31" t="s">
        <v>161</v>
      </c>
    </row>
    <row r="32" spans="3:14" ht="14.45" x14ac:dyDescent="0.3">
      <c r="E32" t="s">
        <v>50</v>
      </c>
      <c r="L32" t="s">
        <v>162</v>
      </c>
      <c r="N32" t="s">
        <v>162</v>
      </c>
    </row>
    <row r="33" spans="5:14" ht="14.45" x14ac:dyDescent="0.3">
      <c r="L33" t="s">
        <v>174</v>
      </c>
      <c r="N33" t="s">
        <v>174</v>
      </c>
    </row>
    <row r="34" spans="5:14" x14ac:dyDescent="0.25">
      <c r="E34" s="2" t="s">
        <v>51</v>
      </c>
      <c r="L34" t="s">
        <v>175</v>
      </c>
      <c r="N34" t="s">
        <v>175</v>
      </c>
    </row>
    <row r="35" spans="5:14" ht="14.45" x14ac:dyDescent="0.3">
      <c r="E35" t="s">
        <v>52</v>
      </c>
      <c r="L35" t="s">
        <v>176</v>
      </c>
      <c r="N35" t="s">
        <v>176</v>
      </c>
    </row>
    <row r="36" spans="5:14" ht="14.45" x14ac:dyDescent="0.3">
      <c r="E36" t="s">
        <v>53</v>
      </c>
      <c r="L36" t="s">
        <v>177</v>
      </c>
      <c r="N36" t="s">
        <v>177</v>
      </c>
    </row>
    <row r="37" spans="5:14" ht="14.45" x14ac:dyDescent="0.3">
      <c r="E37" t="s">
        <v>54</v>
      </c>
      <c r="L37" t="s">
        <v>178</v>
      </c>
      <c r="N37" t="s">
        <v>178</v>
      </c>
    </row>
    <row r="38" spans="5:14" ht="14.45" x14ac:dyDescent="0.3">
      <c r="L38" t="s">
        <v>179</v>
      </c>
      <c r="N38" t="s">
        <v>179</v>
      </c>
    </row>
    <row r="39" spans="5:14" x14ac:dyDescent="0.25">
      <c r="E39" s="2" t="s">
        <v>55</v>
      </c>
      <c r="L39" t="s">
        <v>180</v>
      </c>
      <c r="N39" t="s">
        <v>180</v>
      </c>
    </row>
    <row r="40" spans="5:14" x14ac:dyDescent="0.25">
      <c r="E40" t="s">
        <v>56</v>
      </c>
      <c r="L40" t="s">
        <v>181</v>
      </c>
      <c r="N40" t="s">
        <v>181</v>
      </c>
    </row>
    <row r="41" spans="5:14" x14ac:dyDescent="0.25">
      <c r="E41" t="s">
        <v>57</v>
      </c>
      <c r="L41" t="s">
        <v>182</v>
      </c>
      <c r="N41" t="s">
        <v>182</v>
      </c>
    </row>
    <row r="42" spans="5:14" x14ac:dyDescent="0.25">
      <c r="E42" t="s">
        <v>58</v>
      </c>
      <c r="L42" t="s">
        <v>183</v>
      </c>
      <c r="N42" t="s">
        <v>183</v>
      </c>
    </row>
    <row r="43" spans="5:14" x14ac:dyDescent="0.25">
      <c r="E43" t="s">
        <v>59</v>
      </c>
      <c r="L43" t="s">
        <v>184</v>
      </c>
      <c r="N43" t="s">
        <v>184</v>
      </c>
    </row>
    <row r="44" spans="5:14" x14ac:dyDescent="0.25">
      <c r="E44" t="s">
        <v>60</v>
      </c>
      <c r="L44" t="s">
        <v>185</v>
      </c>
      <c r="N44" t="s">
        <v>185</v>
      </c>
    </row>
    <row r="45" spans="5:14" x14ac:dyDescent="0.25">
      <c r="E45" t="s">
        <v>61</v>
      </c>
      <c r="L45" t="s">
        <v>186</v>
      </c>
      <c r="N45" t="s">
        <v>186</v>
      </c>
    </row>
    <row r="46" spans="5:14" x14ac:dyDescent="0.25">
      <c r="E46" t="s">
        <v>62</v>
      </c>
      <c r="L46" t="s">
        <v>187</v>
      </c>
      <c r="N46" t="s">
        <v>187</v>
      </c>
    </row>
    <row r="47" spans="5:14" x14ac:dyDescent="0.25">
      <c r="L47" t="s">
        <v>188</v>
      </c>
      <c r="N47" t="s">
        <v>188</v>
      </c>
    </row>
    <row r="48" spans="5:14" x14ac:dyDescent="0.25">
      <c r="E48" s="2" t="s">
        <v>63</v>
      </c>
      <c r="L48" t="s">
        <v>189</v>
      </c>
      <c r="N48" t="s">
        <v>189</v>
      </c>
    </row>
    <row r="49" spans="5:5" x14ac:dyDescent="0.25">
      <c r="E49" t="s">
        <v>64</v>
      </c>
    </row>
    <row r="50" spans="5:5" x14ac:dyDescent="0.25">
      <c r="E50" t="s">
        <v>65</v>
      </c>
    </row>
    <row r="51" spans="5:5" x14ac:dyDescent="0.25">
      <c r="E51" t="s">
        <v>66</v>
      </c>
    </row>
    <row r="52" spans="5:5" x14ac:dyDescent="0.25">
      <c r="E52" t="s">
        <v>67</v>
      </c>
    </row>
    <row r="54" spans="5:5" x14ac:dyDescent="0.25">
      <c r="E54" s="2" t="s">
        <v>68</v>
      </c>
    </row>
    <row r="55" spans="5:5" x14ac:dyDescent="0.25">
      <c r="E55" t="s">
        <v>69</v>
      </c>
    </row>
    <row r="56" spans="5:5" x14ac:dyDescent="0.25">
      <c r="E56" t="s">
        <v>70</v>
      </c>
    </row>
    <row r="57" spans="5:5" x14ac:dyDescent="0.25">
      <c r="E57" t="s">
        <v>71</v>
      </c>
    </row>
    <row r="58" spans="5:5" x14ac:dyDescent="0.25">
      <c r="E58" t="s">
        <v>72</v>
      </c>
    </row>
    <row r="59" spans="5:5" x14ac:dyDescent="0.25">
      <c r="E59" t="s">
        <v>73</v>
      </c>
    </row>
    <row r="61" spans="5:5" x14ac:dyDescent="0.25">
      <c r="E61" s="2" t="s">
        <v>74</v>
      </c>
    </row>
    <row r="62" spans="5:5" x14ac:dyDescent="0.25">
      <c r="E62" t="s">
        <v>75</v>
      </c>
    </row>
    <row r="63" spans="5:5" x14ac:dyDescent="0.25">
      <c r="E63" t="s">
        <v>76</v>
      </c>
    </row>
    <row r="64" spans="5:5" x14ac:dyDescent="0.25">
      <c r="E64" t="s">
        <v>77</v>
      </c>
    </row>
    <row r="65" spans="5:5" x14ac:dyDescent="0.25">
      <c r="E65" t="s">
        <v>78</v>
      </c>
    </row>
    <row r="67" spans="5:5" x14ac:dyDescent="0.25">
      <c r="E67" s="2" t="s">
        <v>79</v>
      </c>
    </row>
    <row r="68" spans="5:5" x14ac:dyDescent="0.25">
      <c r="E68" t="s">
        <v>80</v>
      </c>
    </row>
    <row r="69" spans="5:5" x14ac:dyDescent="0.25">
      <c r="E69" t="s">
        <v>81</v>
      </c>
    </row>
    <row r="70" spans="5:5" x14ac:dyDescent="0.25">
      <c r="E70" t="s">
        <v>82</v>
      </c>
    </row>
    <row r="71" spans="5:5" x14ac:dyDescent="0.25">
      <c r="E71" t="s">
        <v>83</v>
      </c>
    </row>
    <row r="72" spans="5:5" x14ac:dyDescent="0.25">
      <c r="E72" t="s">
        <v>84</v>
      </c>
    </row>
    <row r="74" spans="5:5" x14ac:dyDescent="0.25">
      <c r="E74" s="2" t="s">
        <v>85</v>
      </c>
    </row>
    <row r="75" spans="5:5" x14ac:dyDescent="0.25">
      <c r="E75" t="s">
        <v>86</v>
      </c>
    </row>
    <row r="76" spans="5:5" x14ac:dyDescent="0.25">
      <c r="E76" t="s">
        <v>87</v>
      </c>
    </row>
    <row r="77" spans="5:5" x14ac:dyDescent="0.25">
      <c r="E77" t="s">
        <v>88</v>
      </c>
    </row>
    <row r="78" spans="5:5" x14ac:dyDescent="0.25">
      <c r="E78" t="s">
        <v>89</v>
      </c>
    </row>
    <row r="79" spans="5:5" x14ac:dyDescent="0.25">
      <c r="E79" t="s">
        <v>90</v>
      </c>
    </row>
    <row r="80" spans="5:5" x14ac:dyDescent="0.25">
      <c r="E80" t="s">
        <v>91</v>
      </c>
    </row>
    <row r="81" spans="5:5" x14ac:dyDescent="0.25">
      <c r="E81" t="s">
        <v>92</v>
      </c>
    </row>
    <row r="83" spans="5:5" x14ac:dyDescent="0.25">
      <c r="E83" s="2" t="s">
        <v>93</v>
      </c>
    </row>
    <row r="84" spans="5:5" x14ac:dyDescent="0.25">
      <c r="E84" t="s">
        <v>94</v>
      </c>
    </row>
    <row r="85" spans="5:5" x14ac:dyDescent="0.25">
      <c r="E85" t="s">
        <v>95</v>
      </c>
    </row>
    <row r="86" spans="5:5" x14ac:dyDescent="0.25">
      <c r="E86" t="s">
        <v>96</v>
      </c>
    </row>
    <row r="87" spans="5:5" x14ac:dyDescent="0.25">
      <c r="E87" t="s">
        <v>97</v>
      </c>
    </row>
    <row r="88" spans="5:5" x14ac:dyDescent="0.25">
      <c r="E88" t="s">
        <v>98</v>
      </c>
    </row>
    <row r="90" spans="5:5" x14ac:dyDescent="0.25">
      <c r="E90" s="2" t="s">
        <v>99</v>
      </c>
    </row>
    <row r="91" spans="5:5" x14ac:dyDescent="0.25">
      <c r="E91" t="s">
        <v>100</v>
      </c>
    </row>
    <row r="92" spans="5:5" x14ac:dyDescent="0.25">
      <c r="E92" t="s">
        <v>101</v>
      </c>
    </row>
    <row r="93" spans="5:5" x14ac:dyDescent="0.25">
      <c r="E93" t="s">
        <v>102</v>
      </c>
    </row>
    <row r="94" spans="5:5" x14ac:dyDescent="0.25">
      <c r="E94" t="s">
        <v>103</v>
      </c>
    </row>
    <row r="96" spans="5:5" x14ac:dyDescent="0.25">
      <c r="E96" s="2" t="s">
        <v>104</v>
      </c>
    </row>
    <row r="97" spans="5:5" x14ac:dyDescent="0.25">
      <c r="E97" t="s">
        <v>105</v>
      </c>
    </row>
    <row r="98" spans="5:5" x14ac:dyDescent="0.25">
      <c r="E98" t="s">
        <v>106</v>
      </c>
    </row>
    <row r="99" spans="5:5" x14ac:dyDescent="0.25">
      <c r="E99" t="s">
        <v>107</v>
      </c>
    </row>
    <row r="100" spans="5:5" x14ac:dyDescent="0.25">
      <c r="E100" t="s">
        <v>108</v>
      </c>
    </row>
    <row r="101" spans="5:5" x14ac:dyDescent="0.25">
      <c r="E101" t="s">
        <v>109</v>
      </c>
    </row>
    <row r="102" spans="5:5" x14ac:dyDescent="0.2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20</vt:i4>
      </vt:variant>
    </vt:vector>
  </HeadingPairs>
  <TitlesOfParts>
    <vt:vector size="25" baseType="lpstr"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2022-10-17T10:26:24Z</dcterms:modified>
</cp:coreProperties>
</file>